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<sst xmlns="http://schemas.openxmlformats.org/spreadsheetml/2006/main" count="286" uniqueCount="109">
  <si>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</si>
  <si>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</si>
  <si>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</si>
  <si>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</si>
  <si>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</si>
  <si>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</si>
  <si>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</si>
  <si>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</si>
  <si>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</si>
  <si>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</si>
  <si>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</si>
  <si>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</si>
  <si>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</si>
  <si>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</si>
  <si>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</si>
  <si>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</si>
  <si>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</si>
  <si>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</si>
  <si>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</si>
  <si>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</si>
  <si>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</si>
  <si>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</si>
  <si>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</si>
  <si>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</si>
  <si>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</si>
  <si>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</si>
  <si>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</si>
  <si>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</si>
  <si>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</si>
  <si>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</si>
  <si>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</si>
  <si>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</si>
  <si>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</si>
  <si>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</si>
  <si>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</si>
  <si>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</si>
  <si>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</si>
  <si>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</si>
  <si>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</si>
  <si>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</si>
  <si>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</si>
  <si>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</si>
  <si>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</si>
  <si>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</si>
  <si>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</si>
  <si>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</si>
  <si>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</si>
  <si>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</si>
  <si>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</si>
  <si>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</si>
  <si>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</si>
  <si>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</si>
  <si>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</si>
  <si>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</si>
  <si>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 xml:space="preserve">Spielleiter: R. Rammler, Tel. 081 21-825 24                           E-Mail. robert.rammler@t-online.de 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</si>
  <si>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</si>
  <si>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</si>
  <si>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</si>
  <si>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</si>
  <si>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</si>
  <si>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</si>
  <si>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</si>
  <si>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</si>
  <si>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</si>
  <si>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SV Geiseltal Mücheln Männer</t>
  </si>
  <si>
    <t>Andreas Kühn</t>
  </si>
  <si>
    <t>06.1964</t>
  </si>
  <si>
    <t>Max Mittag</t>
  </si>
  <si>
    <t>07.1992</t>
  </si>
  <si>
    <t>Udo Volkland</t>
  </si>
  <si>
    <t>X</t>
  </si>
  <si>
    <t>Sachsen-Anhalt</t>
  </si>
  <si>
    <t>09.1963</t>
  </si>
  <si>
    <t>03.1976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</si>
  <si>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</si>
  <si>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</si>
  <si>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</si>
  <si>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</si>
  <si>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</si>
  <si>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</si>
  <si>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</si>
  <si>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</si>
  <si>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</si>
  <si>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</si>
  <si>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</si>
  <si>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</si>
  <si>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</si>
  <si>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04.02.2023</t>
  </si>
  <si>
    <t>ASA08 Kirchhof,Helmut</t>
  </si>
  <si>
    <t>SKV 9Pins Stollberg</t>
  </si>
  <si>
    <t>Stefan Werth</t>
  </si>
  <si>
    <t>Sebastian Becker</t>
  </si>
  <si>
    <t>09.1999</t>
  </si>
  <si>
    <t>Robert Heydrich</t>
  </si>
  <si>
    <t>08.1988</t>
  </si>
  <si>
    <t>Justin Lorenz</t>
  </si>
  <si>
    <t>06.1998</t>
  </si>
  <si>
    <t>Tim Rösch</t>
  </si>
  <si>
    <t>03.1984</t>
  </si>
  <si>
    <t>Thomas Gerlach</t>
  </si>
  <si>
    <t>11.1979</t>
  </si>
  <si>
    <t>Thomas Mosel</t>
  </si>
  <si>
    <t>09.1984</t>
  </si>
  <si>
    <t>Tim Kieß</t>
  </si>
  <si>
    <t>Rico Kämpe</t>
  </si>
  <si>
    <t>04.1990</t>
  </si>
  <si>
    <t>04.1980</t>
  </si>
  <si>
    <t>2. Bundesliga Ost Männer</t>
  </si>
  <si>
    <t>Werbegenehmigung lag vor, Kugelpässe lagen vor, Vollmer Tornado Plus, Kugeln Aramith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</si>
</sst>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3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SheetLayoutView="100" zoomScalePageLayoutView="0" workbookViewId="0" topLeftCell="A1">
      <selection activeCell="A66" sqref="A66:Y66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 t="s">
        <v>54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55</v>
      </c>
      <c r="F2" s="4"/>
      <c r="G2" s="4"/>
      <c r="H2" s="4"/>
      <c r="I2" s="5"/>
      <c r="J2" s="6" t="s">
        <v>56</v>
      </c>
      <c r="N2" s="117" t="s">
        <v>1</v>
      </c>
      <c r="O2" s="117"/>
      <c r="P2" s="118" t="s">
        <v>71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70</v>
      </c>
      <c r="E3" s="9" t="s">
        <v>3</v>
      </c>
      <c r="F3" s="10"/>
      <c r="G3" s="11"/>
      <c r="H3" s="11"/>
      <c r="I3" s="11"/>
      <c r="J3" s="12" t="s">
        <v>56</v>
      </c>
      <c r="K3" s="13"/>
      <c r="L3" s="13"/>
      <c r="M3" s="14"/>
      <c r="N3" s="15" t="s">
        <v>4</v>
      </c>
      <c r="O3" s="15"/>
      <c r="P3" s="120" t="s">
        <v>61</v>
      </c>
      <c r="Q3" s="121"/>
      <c r="R3" s="121"/>
      <c r="S3" s="11"/>
      <c r="T3" s="11"/>
      <c r="U3" s="16" t="s">
        <v>5</v>
      </c>
      <c r="V3" s="122" t="s">
        <v>87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63</v>
      </c>
      <c r="K4" s="21"/>
      <c r="L4" s="14"/>
      <c r="M4" s="14"/>
      <c r="N4" s="113" t="s">
        <v>8</v>
      </c>
      <c r="O4" s="113"/>
      <c r="P4" s="120" t="s">
        <v>62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56</v>
      </c>
      <c r="E5" s="17" t="s">
        <v>10</v>
      </c>
      <c r="F5" s="20"/>
      <c r="G5" s="18"/>
      <c r="H5" s="18"/>
      <c r="I5" s="18"/>
      <c r="J5" s="19" t="s">
        <v>56</v>
      </c>
      <c r="K5" s="21"/>
      <c r="L5" s="14"/>
      <c r="M5" s="14"/>
      <c r="N5" s="112" t="s">
        <v>11</v>
      </c>
      <c r="O5" s="113"/>
      <c r="P5" s="114">
        <v>0.5833333333333334</v>
      </c>
      <c r="Q5" s="114"/>
      <c r="R5" s="114"/>
      <c r="S5" s="11"/>
      <c r="T5" s="11"/>
      <c r="U5" s="22" t="s">
        <v>12</v>
      </c>
      <c r="V5" s="115">
        <v>0.7277777777777777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56</v>
      </c>
      <c r="K6" s="21"/>
      <c r="L6" s="14"/>
      <c r="M6" s="14"/>
      <c r="N6" s="113" t="s">
        <v>14</v>
      </c>
      <c r="O6" s="113"/>
      <c r="P6" s="120" t="s">
        <v>107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13</v>
      </c>
    </row>
    <row r="8" spans="1:26" ht="12.75" customHeight="1">
      <c r="A8" s="34"/>
      <c r="B8" s="11"/>
      <c r="C8" s="35" t="s">
        <v>57</v>
      </c>
      <c r="D8" s="127" t="s">
        <v>64</v>
      </c>
      <c r="E8" s="127"/>
      <c r="F8" s="127"/>
      <c r="G8" s="127"/>
      <c r="H8" s="127"/>
      <c r="I8" s="127"/>
      <c r="J8" s="127"/>
      <c r="K8" s="127"/>
      <c r="L8" s="128">
        <v>11064</v>
      </c>
      <c r="M8" s="128"/>
      <c r="N8" s="128"/>
      <c r="O8" s="34"/>
      <c r="P8" s="36"/>
      <c r="Q8" s="35" t="s">
        <v>16</v>
      </c>
      <c r="R8" s="127" t="s">
        <v>89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58</v>
      </c>
      <c r="C10" s="111"/>
      <c r="D10" s="126"/>
      <c r="E10" s="40" t="s">
        <v>59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58</v>
      </c>
      <c r="Q10" s="111"/>
      <c r="R10" s="126"/>
      <c r="S10" s="40" t="s">
        <v>59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81383</v>
      </c>
      <c r="B11" s="137" t="s">
        <v>91</v>
      </c>
      <c r="C11" s="137"/>
      <c r="D11" s="137"/>
      <c r="E11" s="45">
        <v>0</v>
      </c>
      <c r="F11" s="45">
        <v>44</v>
      </c>
      <c r="G11" s="45">
        <v>101</v>
      </c>
      <c r="H11" s="130">
        <f>IF(G11=0,"",SUM(F11:G11))</f>
        <v>145</v>
      </c>
      <c r="I11" s="131"/>
      <c r="J11" s="46">
        <f>IF(H11=0,"",IF(H11="","",IF(H11=V11,0.5,IF(H11&gt;V11,1,IF(AND(H11&gt;0,V11=""),1,0)))))</f>
        <v>0</v>
      </c>
      <c r="K11" s="132">
        <f>IF(J16="","",IF(J16&amp;H16=X16&amp;V16,0.5,IF(J16&amp;H16&gt;X16&amp;V16,1,IF(J16&gt;X16,1,0))))</f>
        <v>1</v>
      </c>
      <c r="L11" s="47"/>
      <c r="M11" s="47"/>
      <c r="N11" s="48"/>
      <c r="O11" s="44">
        <v>30557</v>
      </c>
      <c r="P11" s="137" t="s">
        <v>97</v>
      </c>
      <c r="Q11" s="137"/>
      <c r="R11" s="137"/>
      <c r="S11" s="45">
        <v>0</v>
      </c>
      <c r="T11" s="45">
        <v>53</v>
      </c>
      <c r="U11" s="45">
        <v>101</v>
      </c>
      <c r="V11" s="130">
        <f>IF(U11=0,"",SUM(T11:U11))</f>
        <v>154</v>
      </c>
      <c r="W11" s="131"/>
      <c r="X11" s="46">
        <f>IF(V11=0,"",IF(V11="","",IF(V11=H11,0.5,IF(V11&gt;H11,1,IF(AND(V11&gt;0,H11=""),1,0)))))</f>
        <v>1</v>
      </c>
      <c r="Y11" s="132">
        <f>IF(X16="","",IF(X16&amp;V16=J16&amp;H16,0.5,IF(X16&amp;V16&gt;J16&amp;H16,1,IF(X16&gt;J16,1,0))))</f>
        <v>0</v>
      </c>
    </row>
    <row r="12" spans="1:25" ht="12.75" customHeight="1">
      <c r="A12" s="89" t="s">
        <v>92</v>
      </c>
      <c r="B12" s="137"/>
      <c r="C12" s="137"/>
      <c r="D12" s="137"/>
      <c r="E12" s="45">
        <v>1</v>
      </c>
      <c r="F12" s="45">
        <v>43</v>
      </c>
      <c r="G12" s="45">
        <v>94</v>
      </c>
      <c r="H12" s="130">
        <f>IF(G12=0,"",SUM(F12:G12))</f>
        <v>137</v>
      </c>
      <c r="I12" s="131"/>
      <c r="J12" s="46">
        <f>IF(H12=0,"",IF(H12="","",IF(H12=V12,0.5,IF(H12&gt;V12,1,IF(AND(H12&gt;0,V12=""),1,0)))))</f>
        <v>0</v>
      </c>
      <c r="K12" s="133"/>
      <c r="L12" s="47"/>
      <c r="M12" s="47"/>
      <c r="N12" s="48"/>
      <c r="O12" s="89" t="s">
        <v>98</v>
      </c>
      <c r="P12" s="137"/>
      <c r="Q12" s="137"/>
      <c r="R12" s="137"/>
      <c r="S12" s="45">
        <v>0</v>
      </c>
      <c r="T12" s="45">
        <v>53</v>
      </c>
      <c r="U12" s="45">
        <v>97</v>
      </c>
      <c r="V12" s="130">
        <f>IF(U12=0,"",SUM(T12:U12))</f>
        <v>150</v>
      </c>
      <c r="W12" s="131"/>
      <c r="X12" s="46">
        <f>IF(V12=0,"",IF(V12="","",IF(V12=H12,0.5,IF(V12&gt;H12,1,IF(AND(V12&gt;0,H12=""),1,0)))))</f>
        <v>1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0</v>
      </c>
      <c r="F14" s="45">
        <v>41</v>
      </c>
      <c r="G14" s="45">
        <v>101</v>
      </c>
      <c r="H14" s="130">
        <f>IF(G14=0,"",SUM(F14:G14))</f>
        <v>142</v>
      </c>
      <c r="I14" s="131"/>
      <c r="J14" s="46">
        <f>IF(H14=0,"",IF(H14="","",IF(H14=V14,0.5,IF(H14&gt;V14,1,IF(AND(H14&gt;0,V14=""),1,0)))))</f>
        <v>1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1</v>
      </c>
      <c r="T14" s="45">
        <v>43</v>
      </c>
      <c r="U14" s="45">
        <v>92</v>
      </c>
      <c r="V14" s="130">
        <f>IF(U14=0,"",SUM(T14:U14))</f>
        <v>135</v>
      </c>
      <c r="W14" s="131"/>
      <c r="X14" s="46">
        <f>IF(V14=0,"",IF(V14="","",IF(V14=H14,0.5,IF(V14&gt;H14,1,IF(AND(V14&gt;0,H14=""),1,0)))))</f>
        <v>0</v>
      </c>
      <c r="Y14" s="133"/>
    </row>
    <row r="15" spans="1:25" ht="12.75" customHeight="1">
      <c r="A15" s="50"/>
      <c r="B15" s="143"/>
      <c r="C15" s="144"/>
      <c r="D15" s="144"/>
      <c r="E15" s="45">
        <v>0</v>
      </c>
      <c r="F15" s="45">
        <v>80</v>
      </c>
      <c r="G15" s="45">
        <v>107</v>
      </c>
      <c r="H15" s="130">
        <f>IF(G15=0,"",SUM(F15:G15))</f>
        <v>187</v>
      </c>
      <c r="I15" s="131"/>
      <c r="J15" s="46">
        <f>IF(H15=0,"",IF(H15="","",IF(H15=V15,0.5,IF(H15&gt;V15,1,IF(AND(H15&gt;0,V15=""),1,0)))))</f>
        <v>1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54</v>
      </c>
      <c r="U15" s="45">
        <v>98</v>
      </c>
      <c r="V15" s="130">
        <f>IF(U15=0,"",SUM(T15:U15))</f>
        <v>152</v>
      </c>
      <c r="W15" s="131"/>
      <c r="X15" s="46">
        <f>IF(V15=0,"",IF(V15="","",IF(V15=H15,0.5,IF(V15&gt;H15,1,IF(AND(V15&gt;0,H15=""),1,0)))))</f>
        <v>0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1</v>
      </c>
      <c r="F16" s="54">
        <f>IF(SUM(F11:F15)=0,"",SUM(F11:F15))</f>
        <v>208</v>
      </c>
      <c r="G16" s="53">
        <f>IF(SUM(G11:G15)=0,"",SUM(G11:G15))</f>
        <v>403</v>
      </c>
      <c r="H16" s="145">
        <f>IF(SUM(H11:H15)=0,"",SUM(H11:H15))</f>
        <v>611</v>
      </c>
      <c r="I16" s="146"/>
      <c r="J16" s="53">
        <f>IF(H16="","",SUM(J11:J12,J14:J15))</f>
        <v>2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1</v>
      </c>
      <c r="T16" s="54">
        <f>IF(SUM(T11:T15)=0,"",SUM(T11:T15))</f>
        <v>203</v>
      </c>
      <c r="U16" s="53">
        <f>IF(SUM(U11:U15)=0,"",SUM(U11:U15))</f>
        <v>388</v>
      </c>
      <c r="V16" s="145">
        <f>IF(SUM(V11:V15)=0,"",SUM(V11:V15))</f>
        <v>591</v>
      </c>
      <c r="W16" s="146"/>
      <c r="X16" s="53">
        <f>IF(V16="","",SUM(X11:X12,X14:X15))</f>
        <v>2</v>
      </c>
      <c r="Y16" s="55"/>
    </row>
    <row r="17" spans="1:25" ht="9" customHeight="1">
      <c r="A17" s="38" t="s">
        <v>17</v>
      </c>
      <c r="B17" s="125" t="s">
        <v>58</v>
      </c>
      <c r="C17" s="111"/>
      <c r="D17" s="126"/>
      <c r="E17" s="40" t="s">
        <v>59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58</v>
      </c>
      <c r="Q17" s="111"/>
      <c r="R17" s="126"/>
      <c r="S17" s="40" t="s">
        <v>59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98537</v>
      </c>
      <c r="B18" s="137" t="s">
        <v>93</v>
      </c>
      <c r="C18" s="137"/>
      <c r="D18" s="137"/>
      <c r="E18" s="45">
        <v>0</v>
      </c>
      <c r="F18" s="45">
        <v>52</v>
      </c>
      <c r="G18" s="45">
        <v>93</v>
      </c>
      <c r="H18" s="130">
        <f>IF(G18=0,"",SUM(F18:G18))</f>
        <v>145</v>
      </c>
      <c r="I18" s="131"/>
      <c r="J18" s="46">
        <f>IF(H18=0,"",IF(H18="","",IF(H18=V18,0.5,IF(H18&gt;V18,1,IF(AND(H18&gt;0,V18=""),1,0)))))</f>
        <v>0</v>
      </c>
      <c r="K18" s="132">
        <f>IF(J23="","",IF(J23&amp;H23=X23&amp;V23,0.5,IF(J23&amp;H23&gt;X23&amp;V23,1,IF(J23&gt;X23,1,0))))</f>
        <v>1</v>
      </c>
      <c r="L18" s="47"/>
      <c r="M18" s="47"/>
      <c r="N18" s="56"/>
      <c r="O18" s="44">
        <v>31334</v>
      </c>
      <c r="P18" s="137" t="s">
        <v>99</v>
      </c>
      <c r="Q18" s="137"/>
      <c r="R18" s="137"/>
      <c r="S18" s="45">
        <v>1</v>
      </c>
      <c r="T18" s="45">
        <v>52</v>
      </c>
      <c r="U18" s="45">
        <v>104</v>
      </c>
      <c r="V18" s="130">
        <f>IF(U18=0,"",SUM(T18:U18))</f>
        <v>156</v>
      </c>
      <c r="W18" s="131"/>
      <c r="X18" s="46">
        <f>IF(V18=0,"",IF(V18="","",IF(V18=H18,0.5,IF(V18&gt;H18,1,IF(AND(V18&gt;0,H18=""),1,0)))))</f>
        <v>1</v>
      </c>
      <c r="Y18" s="132">
        <f>IF(X23="","",IF(X23&amp;V23=J23&amp;H23,0.5,IF(X23&amp;V23&gt;J23&amp;H23,1,IF(X23&gt;J23,1,0))))</f>
        <v>0</v>
      </c>
    </row>
    <row r="19" spans="1:25" ht="12.75" customHeight="1">
      <c r="A19" s="90" t="s">
        <v>94</v>
      </c>
      <c r="B19" s="137"/>
      <c r="C19" s="137"/>
      <c r="D19" s="137"/>
      <c r="E19" s="45">
        <v>0</v>
      </c>
      <c r="F19" s="45">
        <v>51</v>
      </c>
      <c r="G19" s="45">
        <v>96</v>
      </c>
      <c r="H19" s="130">
        <f>IF(G19=0,"",SUM(F19:G19))</f>
        <v>147</v>
      </c>
      <c r="I19" s="131"/>
      <c r="J19" s="46">
        <f>IF(H19=0,"",IF(H19="","",IF(H19=V19,0.5,IF(H19&gt;V19,1,IF(AND(H19&gt;0,V19=""),1,0)))))</f>
        <v>1</v>
      </c>
      <c r="K19" s="133"/>
      <c r="L19" s="47"/>
      <c r="M19" s="47"/>
      <c r="N19" s="56"/>
      <c r="O19" s="89" t="s">
        <v>100</v>
      </c>
      <c r="P19" s="137"/>
      <c r="Q19" s="137"/>
      <c r="R19" s="137"/>
      <c r="S19" s="45">
        <v>2</v>
      </c>
      <c r="T19" s="45">
        <v>35</v>
      </c>
      <c r="U19" s="45">
        <v>89</v>
      </c>
      <c r="V19" s="130">
        <f>IF(U19=0,"",SUM(T19:U19))</f>
        <v>124</v>
      </c>
      <c r="W19" s="131"/>
      <c r="X19" s="46">
        <f>IF(V19=0,"",IF(V19="","",IF(V19=H19,0.5,IF(V19&gt;H19,1,IF(AND(V19&gt;0,H19=""),1,0)))))</f>
        <v>0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0</v>
      </c>
      <c r="F21" s="45">
        <v>62</v>
      </c>
      <c r="G21" s="45">
        <v>112</v>
      </c>
      <c r="H21" s="130">
        <f>IF(G21=0,"",SUM(F21:G21))</f>
        <v>174</v>
      </c>
      <c r="I21" s="131"/>
      <c r="J21" s="46">
        <f>IF(H21=0,"",IF(H21="","",IF(H21=V21,0.5,IF(H21&gt;V21,1,IF(AND(H21&gt;0,V21=""),1,0)))))</f>
        <v>1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3</v>
      </c>
      <c r="T21" s="45">
        <v>51</v>
      </c>
      <c r="U21" s="45">
        <v>93</v>
      </c>
      <c r="V21" s="130">
        <f>IF(U21=0,"",SUM(T21:U21))</f>
        <v>144</v>
      </c>
      <c r="W21" s="131"/>
      <c r="X21" s="46">
        <f>IF(V21=0,"",IF(V21="","",IF(V21=H21,0.5,IF(V21&gt;H21,1,IF(AND(V21&gt;0,H21=""),1,0)))))</f>
        <v>0</v>
      </c>
      <c r="Y21" s="133"/>
    </row>
    <row r="22" spans="1:25" ht="12.75" customHeight="1">
      <c r="A22" s="50"/>
      <c r="B22" s="143"/>
      <c r="C22" s="144"/>
      <c r="D22" s="144"/>
      <c r="E22" s="45">
        <v>0</v>
      </c>
      <c r="F22" s="45">
        <v>63</v>
      </c>
      <c r="G22" s="45">
        <v>86</v>
      </c>
      <c r="H22" s="130">
        <f>IF(G22=0,"",SUM(F22:G22))</f>
        <v>149</v>
      </c>
      <c r="I22" s="131"/>
      <c r="J22" s="46">
        <f>IF(H22=0,"",IF(H22="","",IF(H22=V22,0.5,IF(H22&gt;V22,1,IF(AND(H22&gt;0,V22=""),1,0)))))</f>
        <v>0</v>
      </c>
      <c r="K22" s="134"/>
      <c r="L22" s="47"/>
      <c r="M22" s="47"/>
      <c r="N22" s="56"/>
      <c r="O22" s="51"/>
      <c r="P22" s="143"/>
      <c r="Q22" s="144"/>
      <c r="R22" s="144"/>
      <c r="S22" s="45">
        <v>1</v>
      </c>
      <c r="T22" s="45">
        <v>53</v>
      </c>
      <c r="U22" s="45">
        <v>101</v>
      </c>
      <c r="V22" s="130">
        <f>IF(U22=0,"",SUM(T22:U22))</f>
        <v>154</v>
      </c>
      <c r="W22" s="131"/>
      <c r="X22" s="46">
        <f>IF(V22=0,"",IF(V22="","",IF(V22=H22,0.5,IF(V22&gt;H22,1,IF(AND(V22&gt;0,H22=""),1,0)))))</f>
        <v>1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0</v>
      </c>
      <c r="F23" s="54">
        <f>IF(SUM(F18:F22)=0,"",SUM(F18:F22))</f>
        <v>228</v>
      </c>
      <c r="G23" s="53">
        <f>IF(SUM(G18:G22)=0,"",SUM(G18:G22))</f>
        <v>387</v>
      </c>
      <c r="H23" s="145">
        <f>IF(SUM(H18:H22)=0,"",SUM(H18:H22))</f>
        <v>615</v>
      </c>
      <c r="I23" s="146"/>
      <c r="J23" s="53">
        <f>IF(H23="","",SUM(J18:J19,J21:J22))</f>
        <v>2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7</v>
      </c>
      <c r="T23" s="54">
        <f>IF(SUM(T18:T22)=0,"",SUM(T18:T22))</f>
        <v>191</v>
      </c>
      <c r="U23" s="53">
        <f>IF(SUM(U18:U22)=0,"",SUM(U18:U22))</f>
        <v>387</v>
      </c>
      <c r="V23" s="145">
        <f>IF(SUM(V18:V22)=0,"",SUM(V18:V22))</f>
        <v>578</v>
      </c>
      <c r="W23" s="146"/>
      <c r="X23" s="53">
        <f>IF(V23="","",SUM(X18:X19,X21:X22))</f>
        <v>2</v>
      </c>
      <c r="Y23" s="57"/>
    </row>
    <row r="24" spans="1:25" ht="9" customHeight="1">
      <c r="A24" s="38" t="s">
        <v>17</v>
      </c>
      <c r="B24" s="125" t="s">
        <v>58</v>
      </c>
      <c r="C24" s="111"/>
      <c r="D24" s="126"/>
      <c r="E24" s="40" t="s">
        <v>59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58</v>
      </c>
      <c r="Q24" s="111"/>
      <c r="R24" s="126"/>
      <c r="S24" s="40" t="s">
        <v>59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98001</v>
      </c>
      <c r="B25" s="137" t="s">
        <v>65</v>
      </c>
      <c r="C25" s="137"/>
      <c r="D25" s="137"/>
      <c r="E25" s="45">
        <v>0</v>
      </c>
      <c r="F25" s="45">
        <v>62</v>
      </c>
      <c r="G25" s="45">
        <v>94</v>
      </c>
      <c r="H25" s="130">
        <f>IF(G25=0,"",SUM(F25:G25))</f>
        <v>156</v>
      </c>
      <c r="I25" s="131"/>
      <c r="J25" s="46">
        <f>IF(H25=0,"",IF(H25="","",IF(H25=V25,0.5,IF(H25&gt;V25,1,IF(AND(H25&gt;0,V25=""),1,0)))))</f>
        <v>1</v>
      </c>
      <c r="K25" s="132">
        <f>IF(J30="","",IF(J30&amp;H30=X30&amp;V30,0.5,IF(J30&amp;H30&gt;X30&amp;V30,1,IF(J30&gt;X30,1,0))))</f>
        <v>1</v>
      </c>
      <c r="L25" s="47"/>
      <c r="M25" s="47"/>
      <c r="N25" s="56"/>
      <c r="O25" s="44">
        <v>14848</v>
      </c>
      <c r="P25" s="137" t="s">
        <v>101</v>
      </c>
      <c r="Q25" s="137"/>
      <c r="R25" s="137"/>
      <c r="S25" s="45">
        <v>0</v>
      </c>
      <c r="T25" s="45">
        <v>45</v>
      </c>
      <c r="U25" s="45">
        <v>95</v>
      </c>
      <c r="V25" s="130">
        <f>IF(U25=0,"",SUM(T25:U25))</f>
        <v>140</v>
      </c>
      <c r="W25" s="131"/>
      <c r="X25" s="46">
        <f>IF(V25=0,"",IF(V25="","",IF(V25=H25,0.5,IF(V25&gt;H25,1,IF(AND(V25&gt;0,H25=""),1,0)))))</f>
        <v>0</v>
      </c>
      <c r="Y25" s="132">
        <f>IF(X30="","",IF(X30&amp;V30=J30&amp;H30,0.5,IF(X30&amp;V30&gt;J30&amp;H30,1,IF(X30&gt;J30,1,0))))</f>
        <v>0</v>
      </c>
    </row>
    <row r="26" spans="1:25" ht="12.75" customHeight="1">
      <c r="A26" s="90" t="s">
        <v>66</v>
      </c>
      <c r="B26" s="137"/>
      <c r="C26" s="137"/>
      <c r="D26" s="137"/>
      <c r="E26" s="45">
        <v>0</v>
      </c>
      <c r="F26" s="45">
        <v>62</v>
      </c>
      <c r="G26" s="45">
        <v>98</v>
      </c>
      <c r="H26" s="130">
        <f>IF(G26=0,"",SUM(F26:G26))</f>
        <v>160</v>
      </c>
      <c r="I26" s="131"/>
      <c r="J26" s="46">
        <f>IF(H26=0,"",IF(H26="","",IF(H26=V26,0.5,IF(H26&gt;V26,1,IF(AND(H26&gt;0,V26=""),1,0)))))</f>
        <v>1</v>
      </c>
      <c r="K26" s="133"/>
      <c r="L26" s="47"/>
      <c r="M26" s="47"/>
      <c r="N26" s="56"/>
      <c r="O26" s="89" t="s">
        <v>102</v>
      </c>
      <c r="P26" s="137"/>
      <c r="Q26" s="137"/>
      <c r="R26" s="137"/>
      <c r="S26" s="45">
        <v>1</v>
      </c>
      <c r="T26" s="45">
        <v>42</v>
      </c>
      <c r="U26" s="45">
        <v>99</v>
      </c>
      <c r="V26" s="130">
        <f>IF(U26=0,"",SUM(T26:U26))</f>
        <v>141</v>
      </c>
      <c r="W26" s="131"/>
      <c r="X26" s="46">
        <f>IF(V26=0,"",IF(V26="","",IF(V26=H26,0.5,IF(V26&gt;H26,1,IF(AND(V26&gt;0,H26=""),1,0)))))</f>
        <v>0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0</v>
      </c>
      <c r="F28" s="45">
        <v>63</v>
      </c>
      <c r="G28" s="45">
        <v>117</v>
      </c>
      <c r="H28" s="130">
        <f>IF(G28=0,"",SUM(F28:G28))</f>
        <v>180</v>
      </c>
      <c r="I28" s="131"/>
      <c r="J28" s="46">
        <f>IF(H28=0,"",IF(H28="","",IF(H28=V28,0.5,IF(H28&gt;V28,1,IF(AND(H28&gt;0,V28=""),1,0)))))</f>
        <v>1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1</v>
      </c>
      <c r="T28" s="45">
        <v>54</v>
      </c>
      <c r="U28" s="45">
        <v>98</v>
      </c>
      <c r="V28" s="130">
        <f>IF(U28=0,"",SUM(T28:U28))</f>
        <v>152</v>
      </c>
      <c r="W28" s="131"/>
      <c r="X28" s="46">
        <f>IF(V28=0,"",IF(V28="","",IF(V28=H28,0.5,IF(V28&gt;H28,1,IF(AND(V28&gt;0,H28=""),1,0)))))</f>
        <v>0</v>
      </c>
      <c r="Y28" s="133"/>
    </row>
    <row r="29" spans="1:25" ht="12.75" customHeight="1">
      <c r="A29" s="50"/>
      <c r="B29" s="143"/>
      <c r="C29" s="144"/>
      <c r="D29" s="144"/>
      <c r="E29" s="45">
        <v>0</v>
      </c>
      <c r="F29" s="45">
        <v>45</v>
      </c>
      <c r="G29" s="45">
        <v>96</v>
      </c>
      <c r="H29" s="130">
        <f>IF(G29=0,"",SUM(F29:G29))</f>
        <v>141</v>
      </c>
      <c r="I29" s="131"/>
      <c r="J29" s="46">
        <f>IF(H29=0,"",IF(H29="","",IF(H29=V29,0.5,IF(H29&gt;V29,1,IF(AND(H29&gt;0,V29=""),1,0)))))</f>
        <v>0</v>
      </c>
      <c r="K29" s="134"/>
      <c r="L29" s="47"/>
      <c r="M29" s="47"/>
      <c r="N29" s="56"/>
      <c r="O29" s="51"/>
      <c r="P29" s="143"/>
      <c r="Q29" s="144"/>
      <c r="R29" s="144"/>
      <c r="S29" s="45">
        <v>0</v>
      </c>
      <c r="T29" s="45">
        <v>51</v>
      </c>
      <c r="U29" s="45">
        <v>98</v>
      </c>
      <c r="V29" s="130">
        <f>IF(U29=0,"",SUM(T29:U29))</f>
        <v>149</v>
      </c>
      <c r="W29" s="131"/>
      <c r="X29" s="46">
        <f>IF(V29=0,"",IF(V29="","",IF(V29=H29,0.5,IF(V29&gt;H29,1,IF(AND(V29&gt;0,H29=""),1,0)))))</f>
        <v>1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0</v>
      </c>
      <c r="F30" s="54">
        <f>IF(SUM(F25:F29)=0,"",SUM(F25:F29))</f>
        <v>232</v>
      </c>
      <c r="G30" s="53">
        <f>IF(SUM(G25:G29)=0,"",SUM(G25:G29))</f>
        <v>405</v>
      </c>
      <c r="H30" s="145">
        <f>IF(SUM(H25:H29)=0,"",SUM(H25:H29))</f>
        <v>637</v>
      </c>
      <c r="I30" s="146"/>
      <c r="J30" s="53">
        <f>IF(H30="","",SUM(J25:J26,J28:J29))</f>
        <v>3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2</v>
      </c>
      <c r="T30" s="54">
        <f>IF(SUM(T25:T29)=0,"",SUM(T25:T29))</f>
        <v>192</v>
      </c>
      <c r="U30" s="53">
        <f>IF(SUM(U25:U29)=0,"",SUM(U25:U29))</f>
        <v>390</v>
      </c>
      <c r="V30" s="145">
        <f>IF(SUM(V25:V29)=0,"",SUM(V25:V29))</f>
        <v>582</v>
      </c>
      <c r="W30" s="146"/>
      <c r="X30" s="53">
        <f>IF(V30="","",SUM(X25:X26,X28:X29))</f>
        <v>1</v>
      </c>
      <c r="Y30" s="55"/>
    </row>
    <row r="31" spans="1:25" ht="9" customHeight="1">
      <c r="A31" s="38" t="s">
        <v>17</v>
      </c>
      <c r="B31" s="125" t="s">
        <v>58</v>
      </c>
      <c r="C31" s="111"/>
      <c r="D31" s="126"/>
      <c r="E31" s="40" t="s">
        <v>59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58</v>
      </c>
      <c r="Q31" s="111"/>
      <c r="R31" s="126"/>
      <c r="S31" s="40" t="s">
        <v>59</v>
      </c>
      <c r="T31" s="40" t="s">
        <v>18</v>
      </c>
      <c r="U31" s="40" t="s">
        <v>19</v>
      </c>
      <c r="V31" s="125" t="s">
        <v>20</v>
      </c>
      <c r="W31" s="126"/>
      <c r="X31" s="39" t="s">
        <v>60</v>
      </c>
      <c r="Y31" s="41" t="s">
        <v>47</v>
      </c>
    </row>
    <row r="32" spans="1:25" ht="12.75" customHeight="1">
      <c r="A32" s="44">
        <v>16013</v>
      </c>
      <c r="B32" s="137" t="s">
        <v>95</v>
      </c>
      <c r="C32" s="137"/>
      <c r="D32" s="137"/>
      <c r="E32" s="45">
        <v>0</v>
      </c>
      <c r="F32" s="45">
        <v>71</v>
      </c>
      <c r="G32" s="45">
        <v>98</v>
      </c>
      <c r="H32" s="130">
        <f>IF(G32=0,"",SUM(F32:G32))</f>
        <v>169</v>
      </c>
      <c r="I32" s="131"/>
      <c r="J32" s="46">
        <f>IF(H32=0,"",IF(H32="","",IF(H32=V32,0.5,IF(H32&gt;V32,1,IF(AND(H32&gt;0,V32=""),1,0)))))</f>
        <v>1</v>
      </c>
      <c r="K32" s="132">
        <f>IF(J37="","",IF(J37&amp;H37=X37&amp;V37,0.5,IF(J37&amp;H37&gt;X37&amp;V37,1,IF(J37&gt;X37,1,0))))</f>
        <v>1</v>
      </c>
      <c r="L32" s="47"/>
      <c r="M32" s="47"/>
      <c r="N32" s="56"/>
      <c r="O32" s="44">
        <v>55755</v>
      </c>
      <c r="P32" s="137" t="s">
        <v>103</v>
      </c>
      <c r="Q32" s="137"/>
      <c r="R32" s="137"/>
      <c r="S32" s="45">
        <v>2</v>
      </c>
      <c r="T32" s="45">
        <v>34</v>
      </c>
      <c r="U32" s="45">
        <v>101</v>
      </c>
      <c r="V32" s="130">
        <f>IF(U32=0,"",SUM(T32:U32))</f>
        <v>135</v>
      </c>
      <c r="W32" s="131"/>
      <c r="X32" s="46">
        <f>IF(V32=0,"",IF(V32="","",IF(V32=H32,0.5,IF(V32&gt;H32,1,IF(AND(V32&gt;0,H32=""),1,0)))))</f>
        <v>0</v>
      </c>
      <c r="Y32" s="132">
        <f>IF(X37="","",IF(X37&amp;V37=J37&amp;H37,0.5,IF(X37&amp;V37&gt;J37&amp;H37,1,IF(X37&gt;J37,1,0))))</f>
        <v>0</v>
      </c>
    </row>
    <row r="33" spans="1:25" ht="12.75" customHeight="1">
      <c r="A33" s="90" t="s">
        <v>96</v>
      </c>
      <c r="B33" s="137"/>
      <c r="C33" s="137"/>
      <c r="D33" s="137"/>
      <c r="E33" s="45">
        <v>0</v>
      </c>
      <c r="F33" s="45">
        <v>43</v>
      </c>
      <c r="G33" s="45">
        <v>99</v>
      </c>
      <c r="H33" s="130">
        <f>IF(G33=0,"",SUM(F33:G33))</f>
        <v>142</v>
      </c>
      <c r="I33" s="131"/>
      <c r="J33" s="46">
        <f>IF(H33=0,"",IF(H33="","",IF(H33=V33,0.5,IF(H33&gt;V33,1,IF(AND(H33&gt;0,V33=""),1,0)))))</f>
        <v>0</v>
      </c>
      <c r="K33" s="133"/>
      <c r="L33" s="47"/>
      <c r="M33" s="47"/>
      <c r="N33" s="56"/>
      <c r="O33" s="89" t="s">
        <v>73</v>
      </c>
      <c r="P33" s="137"/>
      <c r="Q33" s="137"/>
      <c r="R33" s="137"/>
      <c r="S33" s="45">
        <v>0</v>
      </c>
      <c r="T33" s="45">
        <v>50</v>
      </c>
      <c r="U33" s="45">
        <v>99</v>
      </c>
      <c r="V33" s="130">
        <f>IF(U33=0,"",SUM(T33:U33))</f>
        <v>149</v>
      </c>
      <c r="W33" s="131"/>
      <c r="X33" s="46">
        <f>IF(V33=0,"",IF(V33="","",IF(V33=H33,0.5,IF(V33&gt;H33,1,IF(AND(V33&gt;0,H33=""),1,0)))))</f>
        <v>1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0</v>
      </c>
      <c r="F35" s="45">
        <v>60</v>
      </c>
      <c r="G35" s="45">
        <v>104</v>
      </c>
      <c r="H35" s="130">
        <f>IF(G35=0,"",SUM(F35:G35))</f>
        <v>164</v>
      </c>
      <c r="I35" s="131"/>
      <c r="J35" s="46">
        <f>IF(H35=0,"",IF(H35="","",IF(H35=V35,0.5,IF(H35&gt;V35,1,IF(AND(H35&gt;0,V35=""),1,0)))))</f>
        <v>1</v>
      </c>
      <c r="K35" s="133"/>
      <c r="L35" s="47"/>
      <c r="M35" s="47"/>
      <c r="N35" s="56"/>
      <c r="O35" s="44">
        <v>0</v>
      </c>
      <c r="P35" s="141"/>
      <c r="Q35" s="142"/>
      <c r="R35" s="142"/>
      <c r="S35" s="45">
        <v>0</v>
      </c>
      <c r="T35" s="45">
        <v>45</v>
      </c>
      <c r="U35" s="45">
        <v>108</v>
      </c>
      <c r="V35" s="130">
        <f>IF(U35=0,"",SUM(T35:U35))</f>
        <v>153</v>
      </c>
      <c r="W35" s="131"/>
      <c r="X35" s="46">
        <f>IF(V35=0,"",IF(V35="","",IF(V35=H35,0.5,IF(V35&gt;H35,1,IF(AND(V35&gt;0,H35=""),1,0)))))</f>
        <v>0</v>
      </c>
      <c r="Y35" s="133"/>
    </row>
    <row r="36" spans="1:25" ht="12.75" customHeight="1">
      <c r="A36" s="50"/>
      <c r="B36" s="143"/>
      <c r="C36" s="144"/>
      <c r="D36" s="144"/>
      <c r="E36" s="45">
        <v>1</v>
      </c>
      <c r="F36" s="45">
        <v>44</v>
      </c>
      <c r="G36" s="45">
        <v>103</v>
      </c>
      <c r="H36" s="130">
        <f>IF(G36=0,"",SUM(F36:G36))</f>
        <v>147</v>
      </c>
      <c r="I36" s="131"/>
      <c r="J36" s="46">
        <f>IF(H36=0,"",IF(H36="","",IF(H36=V36,0.5,IF(H36&gt;V36,1,IF(AND(H36&gt;0,V36=""),1,0)))))</f>
        <v>0</v>
      </c>
      <c r="K36" s="134"/>
      <c r="L36" s="47"/>
      <c r="M36" s="47"/>
      <c r="N36" s="56"/>
      <c r="O36" s="51"/>
      <c r="P36" s="143"/>
      <c r="Q36" s="144"/>
      <c r="R36" s="144"/>
      <c r="S36" s="45">
        <v>1</v>
      </c>
      <c r="T36" s="45">
        <v>61</v>
      </c>
      <c r="U36" s="45">
        <v>91</v>
      </c>
      <c r="V36" s="130">
        <f>IF(U36=0,"",SUM(T36:U36))</f>
        <v>152</v>
      </c>
      <c r="W36" s="131"/>
      <c r="X36" s="46">
        <f>IF(V36=0,"",IF(V36="","",IF(V36=H36,0.5,IF(V36&gt;H36,1,IF(AND(V36&gt;0,H36=""),1,0)))))</f>
        <v>1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1</v>
      </c>
      <c r="F37" s="54">
        <f>IF(SUM(F32:F36)=0,"",SUM(F32:F36))</f>
        <v>218</v>
      </c>
      <c r="G37" s="53">
        <f>IF(SUM(G32:G36)=0,"",SUM(G32:G36))</f>
        <v>404</v>
      </c>
      <c r="H37" s="145">
        <f>IF(SUM(H32:H36)=0,"",SUM(H32:H36))</f>
        <v>622</v>
      </c>
      <c r="I37" s="146"/>
      <c r="J37" s="53">
        <f>IF(H37="","",SUM(J32:J33,J35:J36))</f>
        <v>2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3</v>
      </c>
      <c r="T37" s="54">
        <f>IF(SUM(T32:T36)=0,"",SUM(T32:T36))</f>
        <v>190</v>
      </c>
      <c r="U37" s="53">
        <f>IF(SUM(U32:U36)=0,"",SUM(U32:U36))</f>
        <v>399</v>
      </c>
      <c r="V37" s="145">
        <f>IF(SUM(V32:V36)=0,"",SUM(V32:V36))</f>
        <v>589</v>
      </c>
      <c r="W37" s="146"/>
      <c r="X37" s="53">
        <f>IF(V37="","",SUM(X32:X33,X35:X36))</f>
        <v>2</v>
      </c>
      <c r="Y37" s="55"/>
    </row>
    <row r="38" spans="1:25" ht="9" customHeight="1">
      <c r="A38" s="38" t="s">
        <v>17</v>
      </c>
      <c r="B38" s="125" t="s">
        <v>58</v>
      </c>
      <c r="C38" s="111"/>
      <c r="D38" s="126"/>
      <c r="E38" s="40" t="s">
        <v>59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58</v>
      </c>
      <c r="Q38" s="111"/>
      <c r="R38" s="126"/>
      <c r="S38" s="40" t="s">
        <v>59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76290</v>
      </c>
      <c r="B39" s="137" t="s">
        <v>67</v>
      </c>
      <c r="C39" s="137"/>
      <c r="D39" s="137"/>
      <c r="E39" s="45">
        <v>2</v>
      </c>
      <c r="F39" s="45">
        <v>36</v>
      </c>
      <c r="G39" s="45">
        <v>103</v>
      </c>
      <c r="H39" s="130">
        <f>IF(G39=0,"",SUM(F39:G39))</f>
        <v>139</v>
      </c>
      <c r="I39" s="131"/>
      <c r="J39" s="46">
        <f>IF(H39=0,"",IF(H39="","",IF(H39=V39,0.5,IF(H39&gt;V39,1,IF(AND(H39&gt;0,V39=""),1,0)))))</f>
        <v>0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44">
        <v>31258</v>
      </c>
      <c r="P39" s="137" t="s">
        <v>104</v>
      </c>
      <c r="Q39" s="137"/>
      <c r="R39" s="137"/>
      <c r="S39" s="45">
        <v>2</v>
      </c>
      <c r="T39" s="45">
        <v>52</v>
      </c>
      <c r="U39" s="45">
        <v>90</v>
      </c>
      <c r="V39" s="130">
        <f>IF(U39=0,"",SUM(T39:U39))</f>
        <v>142</v>
      </c>
      <c r="W39" s="131"/>
      <c r="X39" s="46">
        <f>IF(V39=0,"",IF(V39="","",IF(V39=H39,0.5,IF(V39&gt;H39,1,IF(AND(V39&gt;0,H39=""),1,0)))))</f>
        <v>1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68</v>
      </c>
      <c r="B40" s="137"/>
      <c r="C40" s="137"/>
      <c r="D40" s="137"/>
      <c r="E40" s="45">
        <v>0</v>
      </c>
      <c r="F40" s="45">
        <v>43</v>
      </c>
      <c r="G40" s="45">
        <v>92</v>
      </c>
      <c r="H40" s="130">
        <f>IF(G40=0,"",SUM(F40:G40))</f>
        <v>135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89" t="s">
        <v>105</v>
      </c>
      <c r="P40" s="137"/>
      <c r="Q40" s="137"/>
      <c r="R40" s="137"/>
      <c r="S40" s="45">
        <v>0</v>
      </c>
      <c r="T40" s="45">
        <v>45</v>
      </c>
      <c r="U40" s="45">
        <v>110</v>
      </c>
      <c r="V40" s="130">
        <f>IF(U40=0,"",SUM(T40:U40))</f>
        <v>155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0</v>
      </c>
      <c r="F42" s="45">
        <v>53</v>
      </c>
      <c r="G42" s="45">
        <v>104</v>
      </c>
      <c r="H42" s="130">
        <f>IF(G42=0,"",SUM(F42:G42))</f>
        <v>157</v>
      </c>
      <c r="I42" s="131"/>
      <c r="J42" s="46">
        <f>IF(H42=0,"",IF(H42="","",IF(H42=V42,0.5,IF(H42&gt;V42,1,IF(AND(H42&gt;0,V42=""),1,0)))))</f>
        <v>1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0</v>
      </c>
      <c r="T42" s="45">
        <v>54</v>
      </c>
      <c r="U42" s="45">
        <v>98</v>
      </c>
      <c r="V42" s="130">
        <f>IF(U42=0,"",SUM(T42:U42))</f>
        <v>152</v>
      </c>
      <c r="W42" s="131"/>
      <c r="X42" s="46">
        <f>IF(V42=0,"",IF(V42="","",IF(V42=H42,0.5,IF(V42&gt;H42,1,IF(AND(V42&gt;0,H42=""),1,0)))))</f>
        <v>0</v>
      </c>
      <c r="Y42" s="133"/>
    </row>
    <row r="43" spans="1:25" ht="12.75" customHeight="1">
      <c r="A43" s="50"/>
      <c r="B43" s="143"/>
      <c r="C43" s="144"/>
      <c r="D43" s="144"/>
      <c r="E43" s="45">
        <v>0</v>
      </c>
      <c r="F43" s="45">
        <v>53</v>
      </c>
      <c r="G43" s="45">
        <v>96</v>
      </c>
      <c r="H43" s="130">
        <f>IF(G43=0,"",SUM(F43:G43))</f>
        <v>149</v>
      </c>
      <c r="I43" s="131"/>
      <c r="J43" s="46">
        <f>IF(H43=0,"",IF(H43="","",IF(H43=V43,0.5,IF(H43&gt;V43,1,IF(AND(H43&gt;0,V43=""),1,0)))))</f>
        <v>0</v>
      </c>
      <c r="K43" s="134"/>
      <c r="L43" s="47"/>
      <c r="M43" s="47"/>
      <c r="N43" s="56"/>
      <c r="O43" s="51"/>
      <c r="P43" s="143"/>
      <c r="Q43" s="144"/>
      <c r="R43" s="144"/>
      <c r="S43" s="45">
        <v>0</v>
      </c>
      <c r="T43" s="45">
        <v>53</v>
      </c>
      <c r="U43" s="45">
        <v>105</v>
      </c>
      <c r="V43" s="130">
        <f>IF(U43=0,"",SUM(T43:U43))</f>
        <v>158</v>
      </c>
      <c r="W43" s="131"/>
      <c r="X43" s="46">
        <f>IF(V43=0,"",IF(V43="","",IF(V43=H43,0.5,IF(V43&gt;H43,1,IF(AND(V43&gt;0,H43=""),1,0)))))</f>
        <v>1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2</v>
      </c>
      <c r="F44" s="54">
        <f>IF(SUM(F39:F43)=0,"",SUM(F39:F43))</f>
        <v>185</v>
      </c>
      <c r="G44" s="53">
        <f>IF(SUM(G39:G43)=0,"",SUM(G39:G43))</f>
        <v>395</v>
      </c>
      <c r="H44" s="145">
        <f>IF(SUM(H39:H43)=0,"",SUM(H39:H43))</f>
        <v>580</v>
      </c>
      <c r="I44" s="146"/>
      <c r="J44" s="53">
        <f>IF(H44="","",SUM(J39:J40,J42:J43))</f>
        <v>1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2</v>
      </c>
      <c r="T44" s="54">
        <f>IF(SUM(T39:T43)=0,"",SUM(T39:T43))</f>
        <v>204</v>
      </c>
      <c r="U44" s="53">
        <f>IF(SUM(U39:U43)=0,"",SUM(U39:U43))</f>
        <v>403</v>
      </c>
      <c r="V44" s="145">
        <f>IF(SUM(V39:V43)=0,"",SUM(V39:V43))</f>
        <v>607</v>
      </c>
      <c r="W44" s="146"/>
      <c r="X44" s="53">
        <f>IF(V44="","",SUM(X39:X40,X42:X43))</f>
        <v>3</v>
      </c>
      <c r="Y44" s="55"/>
    </row>
    <row r="45" spans="1:25" ht="9" customHeight="1">
      <c r="A45" s="38" t="s">
        <v>17</v>
      </c>
      <c r="B45" s="125" t="s">
        <v>58</v>
      </c>
      <c r="C45" s="111"/>
      <c r="D45" s="126"/>
      <c r="E45" s="40" t="s">
        <v>59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58</v>
      </c>
      <c r="Q45" s="111"/>
      <c r="R45" s="126"/>
      <c r="S45" s="40" t="s">
        <v>59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81332</v>
      </c>
      <c r="B46" s="137" t="s">
        <v>69</v>
      </c>
      <c r="C46" s="137"/>
      <c r="D46" s="137"/>
      <c r="E46" s="45">
        <v>0</v>
      </c>
      <c r="F46" s="45">
        <v>52</v>
      </c>
      <c r="G46" s="45">
        <v>112</v>
      </c>
      <c r="H46" s="130">
        <f>IF(G46=0,"",SUM(F46:G46))</f>
        <v>164</v>
      </c>
      <c r="I46" s="131"/>
      <c r="J46" s="46">
        <f>IF(H46=0,"",IF(H46="","",IF(H46=V46,0.5,IF(H46&gt;V46,1,IF(AND(H46&gt;0,V46=""),1,0)))))</f>
        <v>1</v>
      </c>
      <c r="K46" s="132">
        <f>IF(J51="","",IF(J51&amp;H51=X51&amp;V51,0.5,IF(J51&amp;H51&gt;X51&amp;V51,1,IF(J51&gt;X51,1,0))))</f>
        <v>0</v>
      </c>
      <c r="L46" s="47"/>
      <c r="M46" s="47"/>
      <c r="N46" s="56"/>
      <c r="O46" s="44">
        <v>31332</v>
      </c>
      <c r="P46" s="137" t="s">
        <v>90</v>
      </c>
      <c r="Q46" s="137"/>
      <c r="R46" s="137"/>
      <c r="S46" s="45">
        <v>0</v>
      </c>
      <c r="T46" s="45">
        <v>42</v>
      </c>
      <c r="U46" s="45">
        <v>90</v>
      </c>
      <c r="V46" s="130">
        <f>IF(U46=0,"",SUM(T46:U46))</f>
        <v>132</v>
      </c>
      <c r="W46" s="131"/>
      <c r="X46" s="46">
        <f>IF(V46=0,"",IF(V46="","",IF(V46=H46,0.5,IF(V46&gt;H46,1,IF(AND(V46&gt;0,H46=""),1,0)))))</f>
        <v>0</v>
      </c>
      <c r="Y46" s="132">
        <f>IF(X51="","",IF(X51&amp;V51=J51&amp;H51,0.5,IF(X51&amp;V51&gt;J51&amp;H51,1,IF(X51&gt;J51,1,0))))</f>
        <v>1</v>
      </c>
    </row>
    <row r="47" spans="1:25" ht="12.75" customHeight="1">
      <c r="A47" s="90" t="s">
        <v>72</v>
      </c>
      <c r="B47" s="137"/>
      <c r="C47" s="137"/>
      <c r="D47" s="137"/>
      <c r="E47" s="45">
        <v>1</v>
      </c>
      <c r="F47" s="45">
        <v>48</v>
      </c>
      <c r="G47" s="45">
        <v>95</v>
      </c>
      <c r="H47" s="130">
        <f>IF(G47=0,"",SUM(F47:G47))</f>
        <v>143</v>
      </c>
      <c r="I47" s="131"/>
      <c r="J47" s="46">
        <f>IF(H47=0,"",IF(H47="","",IF(H47=V47,0.5,IF(H47&gt;V47,1,IF(AND(H47&gt;0,V47=""),1,0)))))</f>
        <v>0</v>
      </c>
      <c r="K47" s="133"/>
      <c r="L47" s="47"/>
      <c r="M47" s="47"/>
      <c r="N47" s="56"/>
      <c r="O47" s="89" t="s">
        <v>106</v>
      </c>
      <c r="P47" s="137"/>
      <c r="Q47" s="137"/>
      <c r="R47" s="137"/>
      <c r="S47" s="45">
        <v>0</v>
      </c>
      <c r="T47" s="45">
        <v>70</v>
      </c>
      <c r="U47" s="45">
        <v>99</v>
      </c>
      <c r="V47" s="130">
        <f>IF(U47=0,"",SUM(T47:U47))</f>
        <v>169</v>
      </c>
      <c r="W47" s="131"/>
      <c r="X47" s="46">
        <f>IF(V47=0,"",IF(V47="","",IF(V47=H47,0.5,IF(V47&gt;H47,1,IF(AND(V47&gt;0,H47=""),1,0)))))</f>
        <v>1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0</v>
      </c>
      <c r="F49" s="45">
        <v>45</v>
      </c>
      <c r="G49" s="45">
        <v>84</v>
      </c>
      <c r="H49" s="130">
        <f>IF(G49=0,"",SUM(F49:G49))</f>
        <v>129</v>
      </c>
      <c r="I49" s="131"/>
      <c r="J49" s="46">
        <f>IF(H49=0,"",IF(H49="","",IF(H49=V49,0.5,IF(H49&gt;V49,1,IF(AND(H49&gt;0,V49=""),1,0)))))</f>
        <v>0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0</v>
      </c>
      <c r="T49" s="45">
        <v>61</v>
      </c>
      <c r="U49" s="45">
        <v>101</v>
      </c>
      <c r="V49" s="130">
        <f>IF(U49=0,"",SUM(T49:U49))</f>
        <v>162</v>
      </c>
      <c r="W49" s="131"/>
      <c r="X49" s="46">
        <f>IF(V49=0,"",IF(V49="","",IF(V49=H49,0.5,IF(V49&gt;H49,1,IF(AND(V49&gt;0,H49=""),1,0)))))</f>
        <v>1</v>
      </c>
      <c r="Y49" s="133"/>
    </row>
    <row r="50" spans="1:25" ht="12.75" customHeight="1">
      <c r="A50" s="50"/>
      <c r="B50" s="143"/>
      <c r="C50" s="144"/>
      <c r="D50" s="144"/>
      <c r="E50" s="45">
        <v>0</v>
      </c>
      <c r="F50" s="45">
        <v>54</v>
      </c>
      <c r="G50" s="45">
        <v>85</v>
      </c>
      <c r="H50" s="130">
        <f>IF(G50=0,"",SUM(F50:G50))</f>
        <v>139</v>
      </c>
      <c r="I50" s="131"/>
      <c r="J50" s="46">
        <f>IF(H50=0,"",IF(H50="","",IF(H50=V50,0.5,IF(H50&gt;V50,1,IF(AND(H50&gt;0,V50=""),1,0)))))</f>
        <v>0</v>
      </c>
      <c r="K50" s="134"/>
      <c r="L50" s="47"/>
      <c r="M50" s="47"/>
      <c r="N50" s="56"/>
      <c r="O50" s="51"/>
      <c r="P50" s="143"/>
      <c r="Q50" s="144"/>
      <c r="R50" s="144"/>
      <c r="S50" s="45">
        <v>0</v>
      </c>
      <c r="T50" s="45">
        <v>62</v>
      </c>
      <c r="U50" s="45">
        <v>100</v>
      </c>
      <c r="V50" s="130">
        <f>IF(U50=0,"",SUM(T50:U50))</f>
        <v>162</v>
      </c>
      <c r="W50" s="131"/>
      <c r="X50" s="46">
        <f>IF(V50=0,"",IF(V50="","",IF(V50=H50,0.5,IF(V50&gt;H50,1,IF(AND(V50&gt;0,H50=""),1,0)))))</f>
        <v>1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1</v>
      </c>
      <c r="F51" s="54">
        <f>IF(SUM(F46:F50)=0,"",SUM(F46:F50))</f>
        <v>199</v>
      </c>
      <c r="G51" s="53">
        <f>IF(SUM(G46:G50)=0,"",SUM(G46:G50))</f>
        <v>376</v>
      </c>
      <c r="H51" s="145">
        <f>IF(SUM(H46:H50)=0,"",SUM(H46:H50))</f>
        <v>575</v>
      </c>
      <c r="I51" s="146"/>
      <c r="J51" s="53">
        <f>IF(H51="","",SUM(J46:J47,J49:J50))</f>
        <v>1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0</v>
      </c>
      <c r="T51" s="54">
        <f>IF(SUM(T46:T50)=0,"",SUM(T46:T50))</f>
        <v>235</v>
      </c>
      <c r="U51" s="53">
        <f>IF(SUM(U46:U50)=0,"",SUM(U46:U50))</f>
        <v>390</v>
      </c>
      <c r="V51" s="145">
        <f>IF(SUM(V46:V50)=0,"",SUM(V46:V50))</f>
        <v>625</v>
      </c>
      <c r="W51" s="146"/>
      <c r="X51" s="53">
        <f>IF(V51="","",SUM(X46:X47,X49:X50))</f>
        <v>3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5</v>
      </c>
      <c r="F53" s="66">
        <f>IF(SUM(F16,F23,F30,F37,F44,F51)=0,"",SUM(F16,F23,F30,F37,F44,F51))</f>
        <v>1270</v>
      </c>
      <c r="G53" s="66">
        <f>IF(SUM(G16,G23,G30,G37,G44,G51)=0,"",SUM(G16,G23,G30,G37,G44,G51))</f>
        <v>2370</v>
      </c>
      <c r="H53" s="150">
        <f>IF(SUM(H16,H23,H30,H37,H44,H51)=0,"",SUM(H16,H23,H30,H37,H44,H51))</f>
        <v>3640</v>
      </c>
      <c r="I53" s="150"/>
      <c r="J53" s="66">
        <f>IF(H53="","",SUM(J16,J23,J30,J37,J44,J51))</f>
        <v>11</v>
      </c>
      <c r="K53" s="66">
        <f>IF(J53="","",SUM(K11,K18,K25,K32,K39,K46))</f>
        <v>4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15</v>
      </c>
      <c r="T53" s="66">
        <f>IF(SUM(T16,T23,T30,T37,T44,T51)=0,"",SUM(T16,T23,T30,T37,T44,T51))</f>
        <v>1215</v>
      </c>
      <c r="U53" s="66">
        <f>IF(SUM(U16,U23,U30,U37,U44,U51)=0,"",SUM(U16,U23,U30,U37,U44,U51))</f>
        <v>2357</v>
      </c>
      <c r="V53" s="150">
        <f>IF(SUM(V16,V23,V30,V37,V44,V51)=0,"",SUM(V16,V23,V30,V37,V44,V51))</f>
        <v>3572</v>
      </c>
      <c r="W53" s="150"/>
      <c r="X53" s="66">
        <f>IF(V53="","",SUM(X16,X23,X30,X37,X44,X51))</f>
        <v>13</v>
      </c>
      <c r="Y53" s="66">
        <f>IF(X53="","",SUM(Y11,Y18,Y25,Y32,Y39,Y46))</f>
        <v>2</v>
      </c>
    </row>
    <row r="54" spans="3:24" ht="13.5" customHeight="1">
      <c r="C54" s="67" t="s">
        <v>23</v>
      </c>
      <c r="D54" s="68">
        <f>IF(SUM(H16,H23,H30,H37,H44,H51)=0,"",SUM(H16,H23,H30,H37,H44,H51))</f>
        <v>3640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2</v>
      </c>
      <c r="K54" s="30"/>
      <c r="L54" s="69">
        <f>IF(K53="","",SUM(K53,J54))</f>
        <v>6</v>
      </c>
      <c r="M54" s="70" t="s">
        <v>25</v>
      </c>
      <c r="N54" s="71">
        <f>IF(Y53="","",SUM(X54,Y53))</f>
        <v>2</v>
      </c>
      <c r="O54" s="72"/>
      <c r="Q54" s="67" t="s">
        <v>23</v>
      </c>
      <c r="R54" s="68">
        <f>IF(SUM(V16,V23,V30,V37,V44,V51)=0,"",SUM(V16,V23,V30,V37,V44,V51))</f>
        <v>3572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0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2</v>
      </c>
      <c r="M55" s="70" t="s">
        <v>25</v>
      </c>
      <c r="N55" s="74">
        <f>IF(N54="","",IF(N54=0,0,IF(N54=L54,1,IF(N54&gt;L54,2,0))))</f>
        <v>0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63</v>
      </c>
      <c r="J57" s="77" t="s">
        <v>29</v>
      </c>
      <c r="K57" s="78" t="s">
        <v>56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56</v>
      </c>
      <c r="W57" s="81" t="s">
        <v>29</v>
      </c>
      <c r="X57" s="78" t="s">
        <v>63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63</v>
      </c>
      <c r="J58" s="81" t="s">
        <v>29</v>
      </c>
      <c r="K58" s="78" t="s">
        <v>56</v>
      </c>
      <c r="L58" s="79" t="s">
        <v>30</v>
      </c>
      <c r="M58" s="14"/>
      <c r="Q58" s="80"/>
      <c r="R58" s="75" t="s">
        <v>35</v>
      </c>
      <c r="U58" s="75" t="s">
        <v>36</v>
      </c>
      <c r="V58" s="78"/>
      <c r="W58" s="81" t="s">
        <v>29</v>
      </c>
      <c r="X58" s="78" t="s">
        <v>63</v>
      </c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56</v>
      </c>
      <c r="J59" s="81" t="s">
        <v>29</v>
      </c>
      <c r="K59" s="78" t="s">
        <v>63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56</v>
      </c>
      <c r="W59" s="81" t="s">
        <v>29</v>
      </c>
      <c r="X59" s="91" t="s">
        <v>63</v>
      </c>
      <c r="Y59" s="77" t="s">
        <v>30</v>
      </c>
    </row>
    <row r="60" spans="8:25" ht="10.5" customHeight="1">
      <c r="H60" s="82" t="s">
        <v>41</v>
      </c>
      <c r="I60" s="78" t="s">
        <v>63</v>
      </c>
      <c r="J60" s="83" t="s">
        <v>29</v>
      </c>
      <c r="K60" s="78" t="s">
        <v>56</v>
      </c>
      <c r="L60" s="84" t="s">
        <v>30</v>
      </c>
      <c r="P60" s="75" t="s">
        <v>42</v>
      </c>
      <c r="Q60" s="78" t="s">
        <v>56</v>
      </c>
      <c r="U60" s="82" t="s">
        <v>41</v>
      </c>
      <c r="V60" s="78" t="s">
        <v>63</v>
      </c>
      <c r="W60" s="83" t="s">
        <v>29</v>
      </c>
      <c r="X60" s="78" t="s">
        <v>56</v>
      </c>
      <c r="Y60" s="85" t="s">
        <v>30</v>
      </c>
    </row>
    <row r="61" spans="1:26" s="101" customFormat="1" ht="10.5" customHeight="1">
      <c r="A61" s="92"/>
      <c r="B61" s="93" t="s">
        <v>74</v>
      </c>
      <c r="C61" s="94"/>
      <c r="D61" s="94"/>
      <c r="E61" s="94"/>
      <c r="F61" s="94"/>
      <c r="G61" s="92"/>
      <c r="H61" s="93" t="s">
        <v>75</v>
      </c>
      <c r="I61" s="95" t="s">
        <v>63</v>
      </c>
      <c r="J61" s="96" t="s">
        <v>76</v>
      </c>
      <c r="K61" s="95" t="s">
        <v>56</v>
      </c>
      <c r="L61" s="96" t="s">
        <v>77</v>
      </c>
      <c r="M61" s="94"/>
      <c r="N61" s="94"/>
      <c r="O61" s="94"/>
      <c r="P61" s="94"/>
      <c r="Q61" s="94"/>
      <c r="R61" s="97"/>
      <c r="S61" s="94"/>
      <c r="T61" s="94"/>
      <c r="U61" s="93" t="s">
        <v>78</v>
      </c>
      <c r="V61" s="98" t="s">
        <v>63</v>
      </c>
      <c r="W61" s="99" t="s">
        <v>29</v>
      </c>
      <c r="X61" s="98" t="s">
        <v>56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79</v>
      </c>
      <c r="I62" s="95" t="s">
        <v>56</v>
      </c>
      <c r="J62" s="103" t="s">
        <v>29</v>
      </c>
      <c r="K62" s="95" t="s">
        <v>63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80</v>
      </c>
      <c r="V62" s="104" t="s">
        <v>63</v>
      </c>
      <c r="W62" s="97" t="s">
        <v>29</v>
      </c>
      <c r="X62" s="105" t="s">
        <v>56</v>
      </c>
      <c r="Y62" s="97" t="s">
        <v>30</v>
      </c>
      <c r="Z62" s="100"/>
    </row>
    <row r="63" spans="1:26" s="101" customFormat="1" ht="10.5" customHeight="1">
      <c r="A63" s="92"/>
      <c r="B63" s="93" t="s">
        <v>81</v>
      </c>
      <c r="C63" s="102"/>
      <c r="D63" s="102"/>
      <c r="E63" s="102"/>
      <c r="F63" s="102"/>
      <c r="G63" s="92"/>
      <c r="H63" s="93" t="s">
        <v>82</v>
      </c>
      <c r="I63" s="155">
        <v>45879</v>
      </c>
      <c r="J63" s="156"/>
      <c r="K63" s="157"/>
      <c r="L63" s="96"/>
      <c r="M63" s="102"/>
      <c r="N63" s="102"/>
      <c r="O63" s="102"/>
      <c r="P63" s="102"/>
      <c r="Q63" s="93" t="s">
        <v>83</v>
      </c>
      <c r="R63" s="93" t="s">
        <v>84</v>
      </c>
      <c r="S63" s="105" t="s">
        <v>63</v>
      </c>
      <c r="T63" s="102"/>
      <c r="U63" s="93" t="s">
        <v>85</v>
      </c>
      <c r="V63" s="105" t="s">
        <v>56</v>
      </c>
      <c r="W63" s="102"/>
      <c r="X63" s="93" t="s">
        <v>86</v>
      </c>
      <c r="Y63" s="105" t="s">
        <v>56</v>
      </c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108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56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54" t="s">
        <v>56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65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88</v>
      </c>
      <c r="M68" s="148"/>
      <c r="N68" s="148"/>
      <c r="O68" s="148"/>
      <c r="P68" s="148"/>
      <c r="Q68" s="18"/>
      <c r="R68" s="20"/>
      <c r="S68" s="87" t="s">
        <v>46</v>
      </c>
      <c r="T68" s="149" t="s">
        <v>90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78"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2018-09-29T15:24:09Z</cp:lastPrinted>
  <dcterms:created xsi:type="dcterms:W3CDTF">1998-03-09T21:09:14Z</dcterms:created>
  <dcterms:modified xsi:type="dcterms:W3CDTF">2023-02-04T16:32:57Z</dcterms:modified>
  <cp:category/>
  <cp:version/>
  <cp:contentType/>
  <cp:contentStatus/>
  <cp:revision>1</cp:revision>
</cp:coreProperties>
</file>