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570" windowHeight="13080" activeTab="0"/>
  </bookViews>
  <sheets>
    <sheet name="DKB" sheetId="1" r:id="rId1"/>
  </sheets>
  <externalReferences>
    <externalReference r:id="rId4"/>
  </externalReferences>
  <definedNames>
    <definedName name="acht">#REF!</definedName>
    <definedName name="achtü">#REF!</definedName>
    <definedName name="drei">#REF!</definedName>
    <definedName name="dreiü">#REF!</definedName>
    <definedName name="_xlnm.Print_Area" localSheetId="0">'DKB'!$A$1:$Y$68</definedName>
    <definedName name="eins">#REF!</definedName>
    <definedName name="einsü">#REF!</definedName>
    <definedName name="elf">#REF!</definedName>
    <definedName name="elfü">#REF!</definedName>
    <definedName name="fünf">#REF!</definedName>
    <definedName name="fünfü">#REF!</definedName>
    <definedName name="Gastmannschaft">#REF!</definedName>
    <definedName name="Heim">#REF!</definedName>
    <definedName name="Heimü">#REF!</definedName>
    <definedName name="JaNein">#REF!</definedName>
    <definedName name="jhg1">#REF!</definedName>
    <definedName name="jhg10">#REF!</definedName>
    <definedName name="jhg11">#REF!</definedName>
    <definedName name="jhg2">#REF!</definedName>
    <definedName name="jhg3">#REF!</definedName>
    <definedName name="jhg4">#REF!</definedName>
    <definedName name="jhg5">#REF!</definedName>
    <definedName name="jhg6">#REF!</definedName>
    <definedName name="jhg7">#REF!</definedName>
    <definedName name="jhg8">#REF!</definedName>
    <definedName name="jhg9">#REF!</definedName>
    <definedName name="jhgheim">#REF!</definedName>
    <definedName name="neun">#REF!</definedName>
    <definedName name="neunü">#REF!</definedName>
    <definedName name="paß1">#REF!</definedName>
    <definedName name="paß10">#REF!</definedName>
    <definedName name="paß11">#REF!</definedName>
    <definedName name="paß2">#REF!</definedName>
    <definedName name="paß3">#REF!</definedName>
    <definedName name="paß4">#REF!</definedName>
    <definedName name="paß5">#REF!</definedName>
    <definedName name="paß6">#REF!</definedName>
    <definedName name="paß7">#REF!</definedName>
    <definedName name="paß8">#REF!</definedName>
    <definedName name="paß9">#REF!</definedName>
    <definedName name="paßheim">#REF!</definedName>
    <definedName name="Platzziffer">#REF!</definedName>
    <definedName name="sechs">#REF!</definedName>
    <definedName name="sechsü">#REF!</definedName>
    <definedName name="sieben">#REF!</definedName>
    <definedName name="siebenü">#REF!</definedName>
    <definedName name="Test">'[1]übertrag'!$U$2:$V$15</definedName>
    <definedName name="vier">#REF!</definedName>
    <definedName name="vierü">#REF!</definedName>
    <definedName name="zehn">#REF!</definedName>
    <definedName name="zehnü">#REF!</definedName>
    <definedName name="zwei">#REF!</definedName>
    <definedName name="zweiü">#REF!</definedName>
  </definedNames>
  <calcPr fullCalcOnLoad="1"/>
</workbook>
</file>

<file path=xl/sharedStrings.xml><?xml version="1.0" encoding="utf-8"?>
<sst xmlns="http://schemas.openxmlformats.org/spreadsheetml/2006/main" count="288" uniqueCount="113">
  <si>
    <t>Spielbericht</t>
  </si>
  <si>
    <t>Land:</t>
  </si>
  <si>
    <t>Klubspiel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</si>
  <si>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</si>
  <si>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</si>
  <si>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</si>
  <si>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</si>
  <si>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</si>
  <si>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</si>
  <si>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</si>
  <si>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</si>
  <si>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</si>
  <si>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</si>
  <si>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</si>
  <si>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</si>
  <si>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Spieltag:</t>
  </si>
  <si>
    <t>Gastmannschaft:</t>
  </si>
  <si>
    <t>Pa.-Nr./Mo.Ja</t>
  </si>
  <si>
    <t>Abr</t>
  </si>
  <si>
    <t>Volle</t>
  </si>
  <si>
    <t>Ges</t>
  </si>
  <si>
    <t>Awsp. Vorname, Name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</si>
  <si>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</si>
  <si>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</si>
  <si>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</si>
  <si>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</si>
  <si>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</si>
  <si>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</si>
  <si>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</si>
  <si>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</si>
  <si>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</si>
  <si>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</si>
  <si>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</si>
  <si>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</si>
  <si>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</si>
  <si>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</si>
  <si>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</si>
  <si>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</si>
  <si>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</si>
  <si>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</si>
  <si>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</si>
  <si>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</si>
  <si>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</si>
  <si>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</si>
  <si>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</si>
  <si>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</si>
  <si>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</si>
  <si>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MP</t>
  </si>
  <si>
    <t>SP</t>
  </si>
  <si>
    <t>gF</t>
  </si>
  <si>
    <t>gA</t>
  </si>
  <si>
    <t>gV</t>
  </si>
  <si>
    <t>gK</t>
  </si>
  <si>
    <t>Spiel Nr.</t>
  </si>
  <si>
    <t xml:space="preserve">Spielleiter: R. Rammler, Tel. 081 21-825 24                           E-Mail. robert.rammler@t-online.de </t>
  </si>
  <si>
    <t>Senioren</t>
  </si>
  <si>
    <t/>
  </si>
  <si>
    <t>Heimmannschft:</t>
  </si>
  <si>
    <t>Vorname  Name</t>
  </si>
  <si>
    <t>FW</t>
  </si>
  <si>
    <t>Sp</t>
  </si>
  <si>
    <t>Mücheln</t>
  </si>
  <si>
    <t>Eptinger Rain</t>
  </si>
  <si>
    <t>x</t>
  </si>
  <si>
    <t>SV Geiseltal Mücheln Männer</t>
  </si>
  <si>
    <t>Andreas Kühn</t>
  </si>
  <si>
    <t>06.1964</t>
  </si>
  <si>
    <t>Matthias Noack</t>
  </si>
  <si>
    <t>04.1971</t>
  </si>
  <si>
    <t>Max Mittag</t>
  </si>
  <si>
    <t>07.1992</t>
  </si>
  <si>
    <t>X</t>
  </si>
  <si>
    <t>Sachsen-Anhalt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</si>
  <si>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</si>
  <si>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</si>
  <si>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</si>
  <si>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</si>
  <si>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</si>
  <si>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</si>
  <si>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</si>
  <si>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</si>
  <si>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</si>
  <si>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</si>
  <si>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</si>
  <si>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</si>
  <si>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</si>
  <si>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25.03.2023</t>
  </si>
  <si>
    <t>ASA18 Berger, Annett</t>
  </si>
  <si>
    <t>SK Markranstädt 1990</t>
  </si>
  <si>
    <t>Sebastian Becker</t>
  </si>
  <si>
    <t>09.1999</t>
  </si>
  <si>
    <t>Robert Heydrich</t>
  </si>
  <si>
    <t>08.1988</t>
  </si>
  <si>
    <t>Justin Lorenz</t>
  </si>
  <si>
    <t>06.1998</t>
  </si>
  <si>
    <t>Michael Hahn</t>
  </si>
  <si>
    <t>12.1982</t>
  </si>
  <si>
    <t>Sebastian Hartmann</t>
  </si>
  <si>
    <t>11.1980</t>
  </si>
  <si>
    <t>Marcus Bösewetter</t>
  </si>
  <si>
    <t>04.1987</t>
  </si>
  <si>
    <t>Felix Wagner</t>
  </si>
  <si>
    <t>01.1983</t>
  </si>
  <si>
    <t>Tobias Schröder</t>
  </si>
  <si>
    <t>09.1987</t>
  </si>
  <si>
    <t>Lars Parpart</t>
  </si>
  <si>
    <t>05.1963</t>
  </si>
  <si>
    <t>Veit Tänzer</t>
  </si>
  <si>
    <t>03.1988</t>
  </si>
  <si>
    <t>Werbegenehmigung lag vor,Kugelpässe lagen vor,Vollmer Tornado Plus,Kugeln Aramith</t>
  </si>
  <si>
    <t>ab 84. Wurf Parpart, Lars als Ersatz für Schröder, Tobias</t>
  </si>
  <si>
    <t>2. Bundesliga O 120 Wurf Männer</t>
  </si>
  <si>
    <t>Spielverzögerung wegen technischen Defekt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</si>
</sst>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&quot; Uhr&quot;"/>
    <numFmt numFmtId="165" formatCode="000000"/>
    <numFmt numFmtId="166" formatCode="0.0"/>
    <numFmt numFmtId="167" formatCode="mm/yy"/>
    <numFmt numFmtId="168" formatCode="[$-407]dddd\,\ d\.\ mmmm\ yyyy"/>
    <numFmt numFmtId="169" formatCode="mm/yyyy"/>
    <numFmt numFmtId="170" formatCode="hh:mm\ &quot;Uhr&quot;"/>
  </numFmts>
  <fonts count="33"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70" applyNumberFormat="1" applyFill="1" applyProtection="1">
      <alignment/>
      <protection locked="0"/>
    </xf>
    <xf numFmtId="0" fontId="3" fillId="0" borderId="0" xfId="70" applyNumberFormat="1" applyFont="1" applyFill="1" applyProtection="1">
      <alignment/>
      <protection locked="0"/>
    </xf>
    <xf numFmtId="0" fontId="1" fillId="0" borderId="10" xfId="70" applyNumberFormat="1" applyFont="1" applyFill="1" applyBorder="1" applyProtection="1">
      <alignment/>
      <protection locked="0"/>
    </xf>
    <xf numFmtId="0" fontId="0" fillId="0" borderId="11" xfId="70" applyNumberFormat="1" applyFill="1" applyBorder="1" applyProtection="1">
      <alignment/>
      <protection locked="0"/>
    </xf>
    <xf numFmtId="0" fontId="0" fillId="0" borderId="12" xfId="70" applyNumberFormat="1" applyFill="1" applyBorder="1" applyProtection="1">
      <alignment/>
      <protection locked="0"/>
    </xf>
    <xf numFmtId="0" fontId="4" fillId="0" borderId="13" xfId="70" applyNumberFormat="1" applyFont="1" applyFill="1" applyBorder="1" applyAlignment="1" applyProtection="1">
      <alignment horizontal="center"/>
      <protection locked="0"/>
    </xf>
    <xf numFmtId="0" fontId="0" fillId="0" borderId="0" xfId="70" applyBorder="1" applyAlignment="1" applyProtection="1">
      <alignment/>
      <protection locked="0"/>
    </xf>
    <xf numFmtId="0" fontId="4" fillId="0" borderId="14" xfId="70" applyNumberFormat="1" applyFont="1" applyFill="1" applyBorder="1" applyAlignment="1" applyProtection="1">
      <alignment horizontal="center" vertical="center"/>
      <protection locked="0"/>
    </xf>
    <xf numFmtId="0" fontId="1" fillId="0" borderId="15" xfId="70" applyNumberFormat="1" applyFont="1" applyFill="1" applyBorder="1" applyProtection="1">
      <alignment/>
      <protection locked="0"/>
    </xf>
    <xf numFmtId="0" fontId="1" fillId="0" borderId="16" xfId="70" applyNumberFormat="1" applyFont="1" applyFill="1" applyBorder="1" applyProtection="1">
      <alignment/>
      <protection locked="0"/>
    </xf>
    <xf numFmtId="0" fontId="0" fillId="0" borderId="16" xfId="70" applyNumberFormat="1" applyFill="1" applyBorder="1" applyProtection="1">
      <alignment/>
      <protection locked="0"/>
    </xf>
    <xf numFmtId="0" fontId="4" fillId="0" borderId="17" xfId="70" applyNumberFormat="1" applyFont="1" applyFill="1" applyBorder="1" applyAlignment="1" applyProtection="1">
      <alignment horizontal="center" vertical="center"/>
      <protection locked="0"/>
    </xf>
    <xf numFmtId="0" fontId="5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Protection="1">
      <alignment/>
      <protection locked="0"/>
    </xf>
    <xf numFmtId="0" fontId="1" fillId="0" borderId="18" xfId="70" applyNumberFormat="1" applyFont="1" applyFill="1" applyBorder="1" applyAlignment="1" applyProtection="1">
      <alignment vertical="center"/>
      <protection locked="0"/>
    </xf>
    <xf numFmtId="14" fontId="1" fillId="0" borderId="16" xfId="70" applyNumberFormat="1" applyFont="1" applyFill="1" applyBorder="1" applyAlignment="1" applyProtection="1">
      <alignment horizontal="right" vertical="center"/>
      <protection locked="0"/>
    </xf>
    <xf numFmtId="0" fontId="1" fillId="0" borderId="19" xfId="70" applyNumberFormat="1" applyFont="1" applyFill="1" applyBorder="1" applyProtection="1">
      <alignment/>
      <protection locked="0"/>
    </xf>
    <xf numFmtId="0" fontId="0" fillId="0" borderId="18" xfId="70" applyNumberFormat="1" applyFill="1" applyBorder="1" applyProtection="1">
      <alignment/>
      <protection locked="0"/>
    </xf>
    <xf numFmtId="0" fontId="4" fillId="0" borderId="20" xfId="70" applyNumberFormat="1" applyFont="1" applyFill="1" applyBorder="1" applyAlignment="1" applyProtection="1">
      <alignment horizontal="center" vertical="center"/>
      <protection locked="0"/>
    </xf>
    <xf numFmtId="0" fontId="1" fillId="0" borderId="18" xfId="70" applyNumberFormat="1" applyFont="1" applyFill="1" applyBorder="1" applyProtection="1">
      <alignment/>
      <protection locked="0"/>
    </xf>
    <xf numFmtId="0" fontId="0" fillId="0" borderId="0" xfId="70" applyNumberFormat="1" applyFill="1" applyBorder="1" applyAlignment="1" applyProtection="1">
      <alignment horizontal="center"/>
      <protection locked="0"/>
    </xf>
    <xf numFmtId="22" fontId="1" fillId="0" borderId="16" xfId="70" applyNumberFormat="1" applyFont="1" applyFill="1" applyBorder="1" applyAlignment="1" applyProtection="1">
      <alignment horizontal="right"/>
      <protection locked="0"/>
    </xf>
    <xf numFmtId="170" fontId="6" fillId="0" borderId="0" xfId="70" applyNumberFormat="1" applyFont="1" applyFill="1" applyBorder="1" applyAlignment="1" applyProtection="1">
      <alignment vertical="top"/>
      <protection locked="0"/>
    </xf>
    <xf numFmtId="0" fontId="0" fillId="0" borderId="21" xfId="70" applyNumberFormat="1" applyFill="1" applyBorder="1" applyProtection="1">
      <alignment/>
      <protection locked="0"/>
    </xf>
    <xf numFmtId="0" fontId="0" fillId="0" borderId="22" xfId="70" applyNumberFormat="1" applyFill="1" applyBorder="1" applyProtection="1">
      <alignment/>
      <protection locked="0"/>
    </xf>
    <xf numFmtId="0" fontId="4" fillId="0" borderId="23" xfId="70" applyNumberFormat="1" applyFont="1" applyFill="1" applyBorder="1" applyAlignment="1" applyProtection="1">
      <alignment horizontal="center" vertical="center"/>
      <protection locked="0"/>
    </xf>
    <xf numFmtId="0" fontId="1" fillId="0" borderId="21" xfId="70" applyNumberFormat="1" applyFont="1" applyFill="1" applyBorder="1" applyProtection="1">
      <alignment/>
      <protection locked="0"/>
    </xf>
    <xf numFmtId="0" fontId="1" fillId="0" borderId="22" xfId="70" applyNumberFormat="1" applyFont="1" applyFill="1" applyBorder="1" applyProtection="1">
      <alignment/>
      <protection locked="0"/>
    </xf>
    <xf numFmtId="0" fontId="4" fillId="0" borderId="24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right"/>
      <protection locked="0"/>
    </xf>
    <xf numFmtId="0" fontId="0" fillId="0" borderId="25" xfId="70" applyNumberFormat="1" applyFill="1" applyBorder="1" applyProtection="1">
      <alignment/>
      <protection locked="0"/>
    </xf>
    <xf numFmtId="0" fontId="1" fillId="0" borderId="26" xfId="70" applyNumberFormat="1" applyFont="1" applyFill="1" applyBorder="1" applyAlignment="1" applyProtection="1">
      <alignment horizontal="right"/>
      <protection locked="0"/>
    </xf>
    <xf numFmtId="0" fontId="6" fillId="0" borderId="27" xfId="70" applyNumberFormat="1" applyFont="1" applyFill="1" applyBorder="1" applyAlignment="1" applyProtection="1">
      <alignment horizontal="center" vertical="center"/>
      <protection locked="0"/>
    </xf>
    <xf numFmtId="0" fontId="0" fillId="0" borderId="16" xfId="70" applyNumberForma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right"/>
      <protection locked="0"/>
    </xf>
    <xf numFmtId="0" fontId="0" fillId="0" borderId="16" xfId="70" applyNumberFormat="1" applyFill="1" applyBorder="1" applyAlignment="1" applyProtection="1">
      <alignment horizontal="right"/>
      <protection locked="0"/>
    </xf>
    <xf numFmtId="0" fontId="0" fillId="0" borderId="0" xfId="70" applyNumberFormat="1" applyFill="1" applyAlignment="1" applyProtection="1">
      <alignment/>
      <protection locked="0"/>
    </xf>
    <xf numFmtId="0" fontId="8" fillId="0" borderId="28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8" fillId="0" borderId="29" xfId="70" applyNumberFormat="1" applyFont="1" applyFill="1" applyBorder="1" applyAlignment="1" applyProtection="1">
      <alignment horizontal="center" vertical="center"/>
      <protection locked="0"/>
    </xf>
    <xf numFmtId="0" fontId="8" fillId="0" borderId="13" xfId="70" applyNumberFormat="1" applyFont="1" applyFill="1" applyBorder="1" applyAlignment="1" applyProtection="1">
      <alignment horizontal="center" vertical="center"/>
      <protection locked="0"/>
    </xf>
    <xf numFmtId="0" fontId="8" fillId="0" borderId="0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Border="1" applyAlignment="1" applyProtection="1">
      <alignment horizontal="center"/>
      <protection locked="0"/>
    </xf>
    <xf numFmtId="165" fontId="6" fillId="0" borderId="30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6" fillId="0" borderId="32" xfId="70" applyNumberFormat="1" applyFont="1" applyFill="1" applyBorder="1" applyAlignment="1" applyProtection="1">
      <alignment horizontal="center" vertical="center"/>
      <protection locked="0"/>
    </xf>
    <xf numFmtId="0" fontId="9" fillId="0" borderId="0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Border="1" applyAlignment="1" applyProtection="1">
      <alignment horizontal="center" vertical="center"/>
      <protection locked="0"/>
    </xf>
    <xf numFmtId="0" fontId="8" fillId="0" borderId="33" xfId="70" applyNumberFormat="1" applyFont="1" applyFill="1" applyBorder="1" applyAlignment="1" applyProtection="1">
      <alignment horizontal="center" vertical="center"/>
      <protection locked="0"/>
    </xf>
    <xf numFmtId="1" fontId="6" fillId="0" borderId="34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5" xfId="70" applyNumberFormat="1" applyFont="1" applyFill="1" applyBorder="1" applyAlignment="1" applyProtection="1">
      <alignment horizontal="center" vertical="center"/>
      <protection locked="0"/>
    </xf>
    <xf numFmtId="0" fontId="0" fillId="0" borderId="36" xfId="70" applyNumberFormat="1" applyFill="1" applyBorder="1" applyAlignment="1" applyProtection="1">
      <alignment horizontal="center" vertical="center"/>
      <protection locked="0"/>
    </xf>
    <xf numFmtId="0" fontId="6" fillId="0" borderId="37" xfId="70" applyNumberFormat="1" applyFont="1" applyFill="1" applyBorder="1" applyAlignment="1" applyProtection="1">
      <alignment horizontal="center" vertical="center"/>
      <protection locked="0"/>
    </xf>
    <xf numFmtId="0" fontId="6" fillId="0" borderId="38" xfId="70" applyNumberFormat="1" applyFont="1" applyFill="1" applyBorder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 vertical="center"/>
      <protection locked="0"/>
    </xf>
    <xf numFmtId="0" fontId="0" fillId="0" borderId="0" xfId="70" applyNumberFormat="1" applyFill="1" applyAlignment="1" applyProtection="1">
      <alignment horizontal="center" vertical="center"/>
      <protection locked="0"/>
    </xf>
    <xf numFmtId="0" fontId="6" fillId="0" borderId="39" xfId="70" applyNumberFormat="1" applyFont="1" applyFill="1" applyBorder="1" applyAlignment="1" applyProtection="1">
      <alignment horizontal="center"/>
      <protection locked="0"/>
    </xf>
    <xf numFmtId="0" fontId="0" fillId="0" borderId="0" xfId="70" applyNumberFormat="1" applyFill="1" applyAlignment="1" applyProtection="1">
      <alignment vertical="center"/>
      <protection locked="0"/>
    </xf>
    <xf numFmtId="0" fontId="6" fillId="0" borderId="40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Border="1" applyAlignment="1" applyProtection="1">
      <alignment vertical="center"/>
      <protection locked="0"/>
    </xf>
    <xf numFmtId="0" fontId="1" fillId="0" borderId="41" xfId="70" applyNumberFormat="1" applyFont="1" applyFill="1" applyBorder="1" applyAlignment="1" applyProtection="1">
      <alignment horizontal="center"/>
      <protection locked="0"/>
    </xf>
    <xf numFmtId="0" fontId="1" fillId="0" borderId="0" xfId="70" applyNumberFormat="1" applyFont="1" applyFill="1" applyBorder="1" applyAlignment="1" applyProtection="1">
      <alignment vertical="center"/>
      <protection locked="0"/>
    </xf>
    <xf numFmtId="0" fontId="0" fillId="0" borderId="0" xfId="70" applyNumberFormat="1" applyFill="1" applyBorder="1" applyAlignment="1" applyProtection="1">
      <alignment vertical="center"/>
      <protection locked="0"/>
    </xf>
    <xf numFmtId="0" fontId="10" fillId="0" borderId="0" xfId="70" applyNumberFormat="1" applyFont="1" applyFill="1" applyAlignment="1" applyProtection="1">
      <alignment vertical="center"/>
      <protection locked="0"/>
    </xf>
    <xf numFmtId="0" fontId="1" fillId="0" borderId="0" xfId="70" applyNumberFormat="1" applyFont="1" applyFill="1" applyAlignment="1" applyProtection="1">
      <alignment vertic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0" fontId="11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43" xfId="70" applyNumberFormat="1" applyFont="1" applyFill="1" applyBorder="1" applyAlignment="1" applyProtection="1">
      <alignment horizontal="center" vertical="center"/>
      <protection locked="0"/>
    </xf>
    <xf numFmtId="0" fontId="4" fillId="0" borderId="0" xfId="70" applyNumberFormat="1" applyFont="1" applyFill="1" applyAlignment="1" applyProtection="1">
      <alignment horizontal="center" vertical="center"/>
      <protection locked="0"/>
    </xf>
    <xf numFmtId="166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0" fillId="0" borderId="0" xfId="70" applyNumberFormat="1" applyFont="1" applyFill="1" applyAlignment="1" applyProtection="1">
      <alignment horizontal="left"/>
      <protection locked="0"/>
    </xf>
    <xf numFmtId="0" fontId="2" fillId="0" borderId="0" xfId="70" applyNumberFormat="1" applyFont="1" applyFill="1" applyProtection="1">
      <alignment/>
      <protection locked="0"/>
    </xf>
    <xf numFmtId="0" fontId="11" fillId="0" borderId="32" xfId="70" applyNumberFormat="1" applyFont="1" applyFill="1" applyBorder="1" applyAlignment="1" applyProtection="1">
      <alignment horizontal="center" vertical="center"/>
      <protection locked="0"/>
    </xf>
    <xf numFmtId="0" fontId="1" fillId="0" borderId="0" xfId="70" applyNumberFormat="1" applyFont="1" applyFill="1" applyAlignment="1" applyProtection="1">
      <alignment horizontal="right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/>
      <protection locked="0"/>
    </xf>
    <xf numFmtId="0" fontId="0" fillId="0" borderId="32" xfId="70" applyNumberFormat="1" applyFill="1" applyBorder="1" applyAlignment="1" applyProtection="1">
      <alignment horizontal="center"/>
      <protection locked="0"/>
    </xf>
    <xf numFmtId="0" fontId="8" fillId="0" borderId="0" xfId="70" applyNumberFormat="1" applyFont="1" applyFill="1" applyAlignment="1" applyProtection="1">
      <alignment horizontal="left"/>
      <protection locked="0"/>
    </xf>
    <xf numFmtId="0" fontId="1" fillId="0" borderId="0" xfId="70" applyNumberFormat="1" applyFont="1" applyFill="1" applyProtection="1">
      <alignment/>
      <protection locked="0"/>
    </xf>
    <xf numFmtId="0" fontId="8" fillId="0" borderId="0" xfId="70" applyNumberFormat="1" applyFont="1" applyFill="1" applyProtection="1">
      <alignment/>
      <protection locked="0"/>
    </xf>
    <xf numFmtId="0" fontId="12" fillId="0" borderId="0" xfId="70" applyNumberFormat="1" applyFont="1" applyFill="1" applyAlignment="1" applyProtection="1">
      <alignment horizontal="right"/>
      <protection locked="0"/>
    </xf>
    <xf numFmtId="0" fontId="8" fillId="0" borderId="0" xfId="70" applyNumberFormat="1" applyFont="1" applyFill="1" applyBorder="1" applyProtection="1">
      <alignment/>
      <protection locked="0"/>
    </xf>
    <xf numFmtId="0" fontId="8" fillId="0" borderId="0" xfId="70" applyNumberFormat="1" applyFont="1" applyFill="1" applyBorder="1" applyAlignment="1" applyProtection="1">
      <alignment horizontal="left"/>
      <protection locked="0"/>
    </xf>
    <xf numFmtId="0" fontId="8" fillId="0" borderId="0" xfId="70" applyNumberFormat="1" applyFont="1" applyFill="1" applyBorder="1" applyAlignment="1" applyProtection="1">
      <alignment/>
      <protection locked="0"/>
    </xf>
    <xf numFmtId="0" fontId="0" fillId="0" borderId="0" xfId="70" applyNumberFormat="1" applyFill="1" applyBorder="1" applyAlignment="1" applyProtection="1">
      <alignment/>
      <protection locked="0"/>
    </xf>
    <xf numFmtId="0" fontId="1" fillId="0" borderId="18" xfId="70" applyNumberFormat="1" applyFont="1" applyFill="1" applyBorder="1" applyAlignment="1" applyProtection="1">
      <alignment horizontal="right"/>
      <protection locked="0"/>
    </xf>
    <xf numFmtId="0" fontId="10" fillId="0" borderId="0" xfId="70" applyNumberFormat="1" applyFont="1" applyFill="1" applyBorder="1" applyAlignment="1" applyProtection="1">
      <alignment/>
      <protection locked="0"/>
    </xf>
    <xf numFmtId="1" fontId="6" fillId="0" borderId="30" xfId="70" applyNumberFormat="1" applyFont="1" applyFill="1" applyBorder="1" applyAlignment="1" applyProtection="1" quotePrefix="1">
      <alignment horizontal="center" vertical="center"/>
      <protection locked="0"/>
    </xf>
    <xf numFmtId="1" fontId="6" fillId="0" borderId="33" xfId="70" applyNumberFormat="1" applyFont="1" applyFill="1" applyBorder="1" applyAlignment="1" applyProtection="1" quotePrefix="1">
      <alignment horizontal="center" vertical="center"/>
      <protection locked="0"/>
    </xf>
    <xf numFmtId="0" fontId="0" fillId="0" borderId="32" xfId="7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27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 applyProtection="1">
      <alignment horizontal="left"/>
      <protection/>
    </xf>
    <xf numFmtId="0" fontId="32" fillId="0" borderId="16" xfId="0" applyNumberFormat="1" applyFont="1" applyFill="1" applyBorder="1" applyAlignment="1" applyProtection="1">
      <alignment horizontal="left"/>
      <protection/>
    </xf>
    <xf numFmtId="0" fontId="0" fillId="0" borderId="43" xfId="0" applyNumberForma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8" fillId="0" borderId="11" xfId="70" applyNumberFormat="1" applyFont="1" applyFill="1" applyBorder="1" applyAlignment="1" applyProtection="1">
      <alignment horizontal="center" vertical="center"/>
      <protection locked="0"/>
    </xf>
    <xf numFmtId="22" fontId="1" fillId="0" borderId="18" xfId="70" applyNumberFormat="1" applyFont="1" applyFill="1" applyBorder="1" applyAlignment="1" applyProtection="1">
      <alignment horizontal="left"/>
      <protection locked="0"/>
    </xf>
    <xf numFmtId="0" fontId="1" fillId="0" borderId="18" xfId="70" applyNumberFormat="1" applyFont="1" applyFill="1" applyBorder="1" applyAlignment="1" applyProtection="1">
      <alignment horizontal="left"/>
      <protection locked="0"/>
    </xf>
    <xf numFmtId="170" fontId="6" fillId="0" borderId="18" xfId="70" applyNumberFormat="1" applyFont="1" applyFill="1" applyBorder="1" applyAlignment="1" applyProtection="1">
      <alignment horizontal="left" vertical="top"/>
      <protection locked="0"/>
    </xf>
    <xf numFmtId="170" fontId="6" fillId="0" borderId="18" xfId="70" applyNumberFormat="1" applyFont="1" applyFill="1" applyBorder="1" applyAlignment="1" applyProtection="1">
      <alignment horizontal="center" vertical="top"/>
      <protection locked="0"/>
    </xf>
    <xf numFmtId="0" fontId="1" fillId="0" borderId="0" xfId="70" applyNumberFormat="1" applyFont="1" applyFill="1" applyAlignment="1" applyProtection="1">
      <alignment horizontal="center" vertical="center" wrapText="1"/>
      <protection locked="0"/>
    </xf>
    <xf numFmtId="0" fontId="1" fillId="0" borderId="16" xfId="70" applyNumberFormat="1" applyFont="1" applyFill="1" applyBorder="1" applyAlignment="1" applyProtection="1">
      <alignment horizontal="left"/>
      <protection locked="0"/>
    </xf>
    <xf numFmtId="0" fontId="0" fillId="0" borderId="16" xfId="70" applyNumberFormat="1" applyFont="1" applyFill="1" applyBorder="1" applyAlignment="1" applyProtection="1">
      <alignment horizontal="left" vertical="top"/>
      <protection locked="0"/>
    </xf>
    <xf numFmtId="0" fontId="0" fillId="0" borderId="16" xfId="70" applyNumberFormat="1" applyFill="1" applyBorder="1" applyAlignment="1" applyProtection="1">
      <alignment horizontal="left" vertical="top"/>
      <protection locked="0"/>
    </xf>
    <xf numFmtId="0" fontId="0" fillId="0" borderId="18" xfId="70" applyNumberFormat="1" applyFont="1" applyFill="1" applyBorder="1" applyAlignment="1" applyProtection="1">
      <alignment horizontal="left" vertical="top"/>
      <protection locked="0"/>
    </xf>
    <xf numFmtId="0" fontId="0" fillId="0" borderId="18" xfId="70" applyBorder="1" applyProtection="1">
      <alignment/>
      <protection locked="0"/>
    </xf>
    <xf numFmtId="14" fontId="6" fillId="0" borderId="18" xfId="70" applyNumberFormat="1" applyFont="1" applyFill="1" applyBorder="1" applyAlignment="1" applyProtection="1">
      <alignment horizontal="center" vertical="top"/>
      <protection locked="0"/>
    </xf>
    <xf numFmtId="14" fontId="6" fillId="0" borderId="18" xfId="70" applyNumberFormat="1" applyFont="1" applyFill="1" applyBorder="1" applyAlignment="1" applyProtection="1" quotePrefix="1">
      <alignment horizontal="center" vertical="top"/>
      <protection locked="0"/>
    </xf>
    <xf numFmtId="0" fontId="0" fillId="0" borderId="18" xfId="70" applyNumberFormat="1" applyFill="1" applyBorder="1" applyAlignment="1" applyProtection="1">
      <alignment horizontal="left" vertical="top"/>
      <protection locked="0"/>
    </xf>
    <xf numFmtId="0" fontId="8" fillId="0" borderId="44" xfId="70" applyNumberFormat="1" applyFont="1" applyFill="1" applyBorder="1" applyAlignment="1" applyProtection="1">
      <alignment horizontal="center" vertical="center"/>
      <protection locked="0"/>
    </xf>
    <xf numFmtId="0" fontId="8" fillId="0" borderId="12" xfId="70" applyNumberFormat="1" applyFont="1" applyFill="1" applyBorder="1" applyAlignment="1" applyProtection="1">
      <alignment horizontal="center" vertical="center"/>
      <protection locked="0"/>
    </xf>
    <xf numFmtId="0" fontId="7" fillId="0" borderId="16" xfId="70" applyNumberFormat="1" applyFont="1" applyFill="1" applyBorder="1" applyAlignment="1" applyProtection="1">
      <alignment horizontal="center"/>
      <protection locked="0"/>
    </xf>
    <xf numFmtId="0" fontId="16" fillId="6" borderId="0" xfId="70" applyNumberFormat="1" applyFont="1" applyFill="1" applyAlignment="1" applyProtection="1">
      <alignment horizontal="center" vertical="center"/>
      <protection locked="0"/>
    </xf>
    <xf numFmtId="0" fontId="15" fillId="6" borderId="0" xfId="70" applyNumberFormat="1" applyFont="1" applyFill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distributed"/>
      <protection locked="0"/>
    </xf>
    <xf numFmtId="0" fontId="6" fillId="0" borderId="31" xfId="70" applyNumberFormat="1" applyFont="1" applyFill="1" applyBorder="1" applyAlignment="1" applyProtection="1">
      <alignment horizontal="center" vertical="distributed"/>
      <protection locked="0"/>
    </xf>
    <xf numFmtId="0" fontId="6" fillId="0" borderId="46" xfId="70" applyNumberFormat="1" applyFont="1" applyFill="1" applyBorder="1" applyAlignment="1" applyProtection="1">
      <alignment horizontal="center" vertical="center"/>
      <protection locked="0"/>
    </xf>
    <xf numFmtId="0" fontId="6" fillId="0" borderId="47" xfId="70" applyNumberFormat="1" applyFont="1" applyFill="1" applyBorder="1" applyAlignment="1" applyProtection="1">
      <alignment horizontal="center" vertical="center"/>
      <protection locked="0"/>
    </xf>
    <xf numFmtId="0" fontId="6" fillId="0" borderId="23" xfId="70" applyNumberFormat="1" applyFont="1" applyFill="1" applyBorder="1" applyAlignment="1" applyProtection="1">
      <alignment horizontal="center" vertical="center"/>
      <protection locked="0"/>
    </xf>
    <xf numFmtId="0" fontId="6" fillId="0" borderId="45" xfId="70" applyNumberFormat="1" applyFont="1" applyFill="1" applyBorder="1" applyAlignment="1" applyProtection="1">
      <alignment horizontal="center" vertical="center"/>
      <protection locked="0"/>
    </xf>
    <xf numFmtId="0" fontId="6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8" xfId="71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70" applyNumberFormat="1" applyFont="1" applyFill="1" applyBorder="1" applyAlignment="1" applyProtection="1">
      <alignment horizontal="center" vertical="center"/>
      <protection locked="0"/>
    </xf>
    <xf numFmtId="0" fontId="8" fillId="0" borderId="18" xfId="70" applyNumberFormat="1" applyFont="1" applyFill="1" applyBorder="1" applyAlignment="1" applyProtection="1">
      <alignment horizontal="center" vertical="center"/>
      <protection locked="0"/>
    </xf>
    <xf numFmtId="0" fontId="8" fillId="0" borderId="31" xfId="70" applyNumberFormat="1" applyFont="1" applyFill="1" applyBorder="1" applyAlignment="1" applyProtection="1">
      <alignment horizontal="center" vertical="center"/>
      <protection locked="0"/>
    </xf>
    <xf numFmtId="0" fontId="0" fillId="0" borderId="49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1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71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70" applyNumberFormat="1" applyFont="1" applyFill="1" applyBorder="1" applyAlignment="1" applyProtection="1">
      <alignment horizontal="center"/>
      <protection locked="0"/>
    </xf>
    <xf numFmtId="0" fontId="6" fillId="0" borderId="38" xfId="70" applyNumberFormat="1" applyFont="1" applyFill="1" applyBorder="1" applyAlignment="1" applyProtection="1">
      <alignment horizontal="center"/>
      <protection locked="0"/>
    </xf>
    <xf numFmtId="166" fontId="1" fillId="0" borderId="41" xfId="70" applyNumberFormat="1" applyFont="1" applyFill="1" applyBorder="1" applyAlignment="1" applyProtection="1">
      <alignment horizontal="center"/>
      <protection locked="0"/>
    </xf>
    <xf numFmtId="0" fontId="0" fillId="0" borderId="18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70" applyNumberFormat="1" applyFont="1" applyFill="1" applyBorder="1" applyAlignment="1" applyProtection="1">
      <alignment horizontal="center"/>
      <protection locked="0"/>
    </xf>
    <xf numFmtId="0" fontId="2" fillId="0" borderId="42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Border="1" applyAlignment="1" applyProtection="1">
      <alignment horizontal="center"/>
      <protection locked="0"/>
    </xf>
    <xf numFmtId="49" fontId="0" fillId="0" borderId="16" xfId="70" applyNumberFormat="1" applyFont="1" applyFill="1" applyBorder="1" applyAlignment="1" applyProtection="1">
      <alignment horizontal="left"/>
      <protection locked="0"/>
    </xf>
    <xf numFmtId="49" fontId="0" fillId="0" borderId="16" xfId="70" applyNumberFormat="1" applyFill="1" applyBorder="1" applyAlignment="1" applyProtection="1">
      <alignment horizontal="left"/>
      <protection locked="0"/>
    </xf>
    <xf numFmtId="49" fontId="0" fillId="0" borderId="18" xfId="70" applyNumberFormat="1" applyFill="1" applyBorder="1" applyAlignment="1" applyProtection="1">
      <alignment horizontal="left"/>
      <protection locked="0"/>
    </xf>
    <xf numFmtId="14" fontId="1" fillId="0" borderId="54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55" xfId="0" applyNumberFormat="1" applyFont="1" applyFill="1" applyBorder="1" applyAlignment="1" applyProtection="1">
      <alignment horizontal="center"/>
      <protection locked="0"/>
    </xf>
    <xf numFmtId="0" fontId="0" fillId="0" borderId="25" xfId="70" applyNumberFormat="1" applyFill="1" applyBorder="1" applyAlignment="1" applyProtection="1">
      <alignment horizontal="center"/>
      <protection locked="0"/>
    </xf>
    <xf numFmtId="0" fontId="1" fillId="0" borderId="25" xfId="70" applyNumberFormat="1" applyFont="1" applyFill="1" applyBorder="1" applyAlignment="1" applyProtection="1">
      <alignment horizontal="right"/>
      <protection locked="0"/>
    </xf>
    <xf numFmtId="0" fontId="0" fillId="0" borderId="25" xfId="7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70" applyNumberFormat="1" applyFont="1" applyFill="1" applyBorder="1" applyAlignment="1" applyProtection="1">
      <alignment horizontal="center"/>
      <protection locked="0"/>
    </xf>
    <xf numFmtId="0" fontId="10" fillId="0" borderId="0" xfId="70" applyNumberFormat="1" applyFont="1" applyFill="1" applyAlignment="1" applyProtection="1">
      <alignment horizontal="right"/>
      <protection locked="0"/>
    </xf>
    <xf numFmtId="1" fontId="6" fillId="0" borderId="35" xfId="70" applyNumberFormat="1" applyFont="1" applyFill="1" applyBorder="1" applyAlignment="1" applyProtection="1" quotePrefix="1">
      <alignment horizontal="center" vertical="center"/>
      <protection locked="0"/>
    </xf>
    <xf numFmtId="49" fontId="0" fillId="0" borderId="18" xfId="70" applyNumberFormat="1" applyFont="1" applyFill="1" applyBorder="1" applyAlignment="1" applyProtection="1">
      <alignment horizontal="left"/>
      <protection locked="0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" xfId="59"/>
    <cellStyle name="Comma [0]" xfId="60"/>
    <cellStyle name="Eingabe" xfId="61"/>
    <cellStyle name="Ergebnis" xfId="62"/>
    <cellStyle name="Erklärender Text" xfId="63"/>
    <cellStyle name="Gut" xfId="64"/>
    <cellStyle name="Neutral" xfId="65"/>
    <cellStyle name="Notiz" xfId="66"/>
    <cellStyle name="Percent" xfId="67"/>
    <cellStyle name="Schlecht" xfId="68"/>
    <cellStyle name="Standard 2" xfId="69"/>
    <cellStyle name="Standard_DKBC 2. Bundesliga 120 Ost-Mitte Männer" xfId="70"/>
    <cellStyle name="Standard_Männer I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0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SGM\Downloads\dkb120wurf800x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6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71"/>
  <sheetViews>
    <sheetView showGridLines="0" tabSelected="1" view="pageBreakPreview" zoomScaleSheetLayoutView="100" zoomScalePageLayoutView="0" workbookViewId="0" topLeftCell="A19">
      <selection activeCell="A68" sqref="A68"/>
    </sheetView>
  </sheetViews>
  <sheetFormatPr defaultColWidth="11.421875" defaultRowHeight="12.7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140625" style="1" customWidth="1"/>
    <col min="26" max="26" width="3.28125" style="1" customWidth="1"/>
    <col min="27" max="16384" width="11.421875" style="1" customWidth="1"/>
  </cols>
  <sheetData>
    <row r="1" spans="7:18" ht="33" customHeight="1">
      <c r="G1" s="116" t="s">
        <v>54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2" t="s">
        <v>0</v>
      </c>
    </row>
    <row r="2" spans="5:26" ht="12.75">
      <c r="E2" s="3" t="s">
        <v>55</v>
      </c>
      <c r="F2" s="4"/>
      <c r="G2" s="4"/>
      <c r="H2" s="4"/>
      <c r="I2" s="5"/>
      <c r="J2" s="6" t="s">
        <v>56</v>
      </c>
      <c r="N2" s="117" t="s">
        <v>1</v>
      </c>
      <c r="O2" s="117"/>
      <c r="P2" s="118" t="s">
        <v>72</v>
      </c>
      <c r="Q2" s="119"/>
      <c r="R2" s="119"/>
      <c r="S2" s="119"/>
      <c r="T2" s="119"/>
      <c r="U2" s="119"/>
      <c r="V2" s="119"/>
      <c r="W2" s="119"/>
      <c r="X2" s="119"/>
      <c r="Y2" s="119"/>
      <c r="Z2" s="7"/>
    </row>
    <row r="3" spans="1:26" ht="12.75" customHeight="1">
      <c r="A3" s="3" t="s">
        <v>2</v>
      </c>
      <c r="B3" s="4"/>
      <c r="C3" s="8" t="s">
        <v>71</v>
      </c>
      <c r="E3" s="9" t="s">
        <v>3</v>
      </c>
      <c r="F3" s="10"/>
      <c r="G3" s="11"/>
      <c r="H3" s="11"/>
      <c r="I3" s="11"/>
      <c r="J3" s="12" t="s">
        <v>56</v>
      </c>
      <c r="K3" s="13"/>
      <c r="L3" s="13"/>
      <c r="M3" s="14"/>
      <c r="N3" s="15" t="s">
        <v>4</v>
      </c>
      <c r="O3" s="15"/>
      <c r="P3" s="120" t="s">
        <v>61</v>
      </c>
      <c r="Q3" s="121"/>
      <c r="R3" s="121"/>
      <c r="S3" s="11"/>
      <c r="T3" s="11"/>
      <c r="U3" s="16" t="s">
        <v>5</v>
      </c>
      <c r="V3" s="122" t="s">
        <v>86</v>
      </c>
      <c r="W3" s="123"/>
      <c r="X3" s="123"/>
      <c r="Y3" s="123"/>
      <c r="Z3" s="7"/>
    </row>
    <row r="4" spans="1:26" ht="12.75" customHeight="1">
      <c r="A4" s="17" t="s">
        <v>6</v>
      </c>
      <c r="B4" s="18"/>
      <c r="C4" s="19"/>
      <c r="E4" s="17" t="s">
        <v>7</v>
      </c>
      <c r="F4" s="20"/>
      <c r="G4" s="18"/>
      <c r="H4" s="18"/>
      <c r="I4" s="18"/>
      <c r="J4" s="19" t="s">
        <v>63</v>
      </c>
      <c r="K4" s="21"/>
      <c r="L4" s="14"/>
      <c r="M4" s="14"/>
      <c r="N4" s="113" t="s">
        <v>8</v>
      </c>
      <c r="O4" s="113"/>
      <c r="P4" s="120" t="s">
        <v>62</v>
      </c>
      <c r="Q4" s="124"/>
      <c r="R4" s="124"/>
      <c r="S4" s="124"/>
      <c r="T4" s="124"/>
      <c r="U4" s="124"/>
      <c r="V4" s="124"/>
      <c r="W4" s="124"/>
      <c r="X4" s="124"/>
      <c r="Y4" s="124"/>
      <c r="Z4" s="7"/>
    </row>
    <row r="5" spans="1:26" ht="12.75" customHeight="1">
      <c r="A5" s="17" t="s">
        <v>9</v>
      </c>
      <c r="B5" s="18"/>
      <c r="C5" s="12" t="s">
        <v>56</v>
      </c>
      <c r="E5" s="17" t="s">
        <v>10</v>
      </c>
      <c r="F5" s="20"/>
      <c r="G5" s="18"/>
      <c r="H5" s="18"/>
      <c r="I5" s="18"/>
      <c r="J5" s="19" t="s">
        <v>56</v>
      </c>
      <c r="K5" s="21"/>
      <c r="L5" s="14"/>
      <c r="M5" s="14"/>
      <c r="N5" s="112" t="s">
        <v>11</v>
      </c>
      <c r="O5" s="113"/>
      <c r="P5" s="114">
        <v>0.5416666666666666</v>
      </c>
      <c r="Q5" s="114"/>
      <c r="R5" s="114"/>
      <c r="S5" s="11"/>
      <c r="T5" s="11"/>
      <c r="U5" s="22" t="s">
        <v>12</v>
      </c>
      <c r="V5" s="115">
        <v>0.7118055555555555</v>
      </c>
      <c r="W5" s="115"/>
      <c r="X5" s="115"/>
      <c r="Y5" s="115"/>
      <c r="Z5" s="23"/>
    </row>
    <row r="6" spans="1:26" ht="12.75" customHeight="1">
      <c r="A6" s="24"/>
      <c r="B6" s="25"/>
      <c r="C6" s="26"/>
      <c r="E6" s="27" t="s">
        <v>13</v>
      </c>
      <c r="F6" s="28"/>
      <c r="G6" s="25"/>
      <c r="H6" s="25"/>
      <c r="I6" s="25"/>
      <c r="J6" s="29" t="s">
        <v>56</v>
      </c>
      <c r="K6" s="21"/>
      <c r="L6" s="14"/>
      <c r="M6" s="14"/>
      <c r="N6" s="113" t="s">
        <v>14</v>
      </c>
      <c r="O6" s="113"/>
      <c r="P6" s="120" t="s">
        <v>111</v>
      </c>
      <c r="Q6" s="124"/>
      <c r="R6" s="124"/>
      <c r="S6" s="124"/>
      <c r="T6" s="124"/>
      <c r="U6" s="124"/>
      <c r="V6" s="124"/>
      <c r="W6" s="124"/>
      <c r="X6" s="124"/>
      <c r="Y6" s="124"/>
      <c r="Z6" s="7"/>
    </row>
    <row r="7" spans="1:25" ht="12.75">
      <c r="A7" s="14"/>
      <c r="B7" s="14"/>
      <c r="C7" s="14"/>
      <c r="L7" s="129" t="s">
        <v>53</v>
      </c>
      <c r="M7" s="129"/>
      <c r="N7" s="129"/>
      <c r="O7" s="30"/>
      <c r="P7" s="30"/>
      <c r="U7" s="31"/>
      <c r="V7" s="31"/>
      <c r="W7" s="31"/>
      <c r="X7" s="32" t="s">
        <v>15</v>
      </c>
      <c r="Y7" s="33">
        <v>18</v>
      </c>
    </row>
    <row r="8" spans="1:26" ht="12.75" customHeight="1">
      <c r="A8" s="34"/>
      <c r="B8" s="11"/>
      <c r="C8" s="35" t="s">
        <v>57</v>
      </c>
      <c r="D8" s="127" t="s">
        <v>64</v>
      </c>
      <c r="E8" s="127"/>
      <c r="F8" s="127"/>
      <c r="G8" s="127"/>
      <c r="H8" s="127"/>
      <c r="I8" s="127"/>
      <c r="J8" s="127"/>
      <c r="K8" s="127"/>
      <c r="L8" s="128">
        <v>11086</v>
      </c>
      <c r="M8" s="128"/>
      <c r="N8" s="128"/>
      <c r="O8" s="34"/>
      <c r="P8" s="36"/>
      <c r="Q8" s="35" t="s">
        <v>16</v>
      </c>
      <c r="R8" s="127" t="s">
        <v>88</v>
      </c>
      <c r="S8" s="127"/>
      <c r="T8" s="127"/>
      <c r="U8" s="127"/>
      <c r="V8" s="127"/>
      <c r="W8" s="127"/>
      <c r="X8" s="127"/>
      <c r="Y8" s="127"/>
      <c r="Z8" s="37"/>
    </row>
    <row r="9" ht="4.5" customHeight="1"/>
    <row r="10" spans="1:26" ht="9" customHeight="1">
      <c r="A10" s="38" t="s">
        <v>17</v>
      </c>
      <c r="B10" s="125" t="s">
        <v>58</v>
      </c>
      <c r="C10" s="111"/>
      <c r="D10" s="126"/>
      <c r="E10" s="40" t="s">
        <v>59</v>
      </c>
      <c r="F10" s="40" t="s">
        <v>18</v>
      </c>
      <c r="G10" s="40" t="s">
        <v>19</v>
      </c>
      <c r="H10" s="125" t="s">
        <v>20</v>
      </c>
      <c r="I10" s="126"/>
      <c r="J10" s="39" t="s">
        <v>48</v>
      </c>
      <c r="K10" s="41" t="s">
        <v>47</v>
      </c>
      <c r="L10" s="42"/>
      <c r="M10" s="42"/>
      <c r="N10" s="42"/>
      <c r="O10" s="38" t="s">
        <v>17</v>
      </c>
      <c r="P10" s="125" t="s">
        <v>58</v>
      </c>
      <c r="Q10" s="111"/>
      <c r="R10" s="126"/>
      <c r="S10" s="40" t="s">
        <v>59</v>
      </c>
      <c r="T10" s="40" t="s">
        <v>18</v>
      </c>
      <c r="U10" s="40" t="s">
        <v>19</v>
      </c>
      <c r="V10" s="125" t="s">
        <v>20</v>
      </c>
      <c r="W10" s="126"/>
      <c r="X10" s="39" t="s">
        <v>48</v>
      </c>
      <c r="Y10" s="41" t="s">
        <v>47</v>
      </c>
      <c r="Z10" s="43"/>
    </row>
    <row r="11" spans="1:25" ht="12.75" customHeight="1">
      <c r="A11" s="44">
        <v>81383</v>
      </c>
      <c r="B11" s="137" t="s">
        <v>89</v>
      </c>
      <c r="C11" s="137"/>
      <c r="D11" s="137"/>
      <c r="E11" s="45">
        <v>0</v>
      </c>
      <c r="F11" s="45">
        <v>62</v>
      </c>
      <c r="G11" s="45">
        <v>80</v>
      </c>
      <c r="H11" s="130">
        <f>IF(G11=0,"",SUM(F11:G11))</f>
        <v>142</v>
      </c>
      <c r="I11" s="131"/>
      <c r="J11" s="46">
        <f>IF(H11=0,"",IF(H11="","",IF(H11=V11,0.5,IF(H11&gt;V11,1,IF(AND(H11&gt;0,V11=""),1,0)))))</f>
        <v>1</v>
      </c>
      <c r="K11" s="132">
        <f>IF(J16="","",IF(J16&amp;H16=X16&amp;V16,0.5,IF(J16&amp;H16&gt;X16&amp;V16,1,IF(J16&gt;X16,1,0))))</f>
        <v>1</v>
      </c>
      <c r="L11" s="47"/>
      <c r="M11" s="47"/>
      <c r="N11" s="48"/>
      <c r="O11" s="44">
        <v>42892</v>
      </c>
      <c r="P11" s="137" t="s">
        <v>95</v>
      </c>
      <c r="Q11" s="137"/>
      <c r="R11" s="137"/>
      <c r="S11" s="45">
        <v>1</v>
      </c>
      <c r="T11" s="45">
        <v>51</v>
      </c>
      <c r="U11" s="45">
        <v>82</v>
      </c>
      <c r="V11" s="130">
        <f>IF(U11=0,"",SUM(T11:U11))</f>
        <v>133</v>
      </c>
      <c r="W11" s="131"/>
      <c r="X11" s="46">
        <f>IF(V11=0,"",IF(V11="","",IF(V11=H11,0.5,IF(V11&gt;H11,1,IF(AND(V11&gt;0,H11=""),1,0)))))</f>
        <v>0</v>
      </c>
      <c r="Y11" s="132">
        <f>IF(X16="","",IF(X16&amp;V16=J16&amp;H16,0.5,IF(X16&amp;V16&gt;J16&amp;H16,1,IF(X16&gt;J16,1,0))))</f>
        <v>0</v>
      </c>
    </row>
    <row r="12" spans="1:25" ht="12.75" customHeight="1">
      <c r="A12" s="89" t="s">
        <v>90</v>
      </c>
      <c r="B12" s="137"/>
      <c r="C12" s="137"/>
      <c r="D12" s="137"/>
      <c r="E12" s="45">
        <v>1</v>
      </c>
      <c r="F12" s="45">
        <v>53</v>
      </c>
      <c r="G12" s="45">
        <v>106</v>
      </c>
      <c r="H12" s="130">
        <f>IF(G12=0,"",SUM(F12:G12))</f>
        <v>159</v>
      </c>
      <c r="I12" s="131"/>
      <c r="J12" s="46">
        <f>IF(H12=0,"",IF(H12="","",IF(H12=V12,0.5,IF(H12&gt;V12,1,IF(AND(H12&gt;0,V12=""),1,0)))))</f>
        <v>1</v>
      </c>
      <c r="K12" s="133"/>
      <c r="L12" s="47"/>
      <c r="M12" s="47"/>
      <c r="N12" s="48"/>
      <c r="O12" s="89" t="s">
        <v>96</v>
      </c>
      <c r="P12" s="137"/>
      <c r="Q12" s="137"/>
      <c r="R12" s="137"/>
      <c r="S12" s="45">
        <v>1</v>
      </c>
      <c r="T12" s="45">
        <v>52</v>
      </c>
      <c r="U12" s="45">
        <v>93</v>
      </c>
      <c r="V12" s="130">
        <f>IF(U12=0,"",SUM(T12:U12))</f>
        <v>145</v>
      </c>
      <c r="W12" s="131"/>
      <c r="X12" s="46">
        <f>IF(V12=0,"",IF(V12="","",IF(V12=H12,0.5,IF(V12&gt;H12,1,IF(AND(V12&gt;0,H12=""),1,0)))))</f>
        <v>0</v>
      </c>
      <c r="Y12" s="133"/>
    </row>
    <row r="13" spans="1:25" ht="9" customHeight="1">
      <c r="A13" s="49" t="s">
        <v>17</v>
      </c>
      <c r="B13" s="138" t="s">
        <v>21</v>
      </c>
      <c r="C13" s="139"/>
      <c r="D13" s="140"/>
      <c r="E13" s="45"/>
      <c r="F13" s="45"/>
      <c r="G13" s="45"/>
      <c r="H13" s="135"/>
      <c r="I13" s="136"/>
      <c r="J13" s="46"/>
      <c r="K13" s="133"/>
      <c r="L13" s="47"/>
      <c r="M13" s="47"/>
      <c r="N13" s="48"/>
      <c r="O13" s="49" t="s">
        <v>17</v>
      </c>
      <c r="P13" s="138" t="s">
        <v>21</v>
      </c>
      <c r="Q13" s="139"/>
      <c r="R13" s="140"/>
      <c r="S13" s="45"/>
      <c r="T13" s="45"/>
      <c r="U13" s="45"/>
      <c r="V13" s="135"/>
      <c r="W13" s="136"/>
      <c r="X13" s="46"/>
      <c r="Y13" s="133"/>
    </row>
    <row r="14" spans="1:25" ht="12.75" customHeight="1">
      <c r="A14" s="44">
        <v>0</v>
      </c>
      <c r="B14" s="141"/>
      <c r="C14" s="142"/>
      <c r="D14" s="142"/>
      <c r="E14" s="45">
        <v>1</v>
      </c>
      <c r="F14" s="45">
        <v>45</v>
      </c>
      <c r="G14" s="45">
        <v>104</v>
      </c>
      <c r="H14" s="130">
        <f>IF(G14=0,"",SUM(F14:G14))</f>
        <v>149</v>
      </c>
      <c r="I14" s="131"/>
      <c r="J14" s="46">
        <f>IF(H14=0,"",IF(H14="","",IF(H14=V14,0.5,IF(H14&gt;V14,1,IF(AND(H14&gt;0,V14=""),1,0)))))</f>
        <v>0</v>
      </c>
      <c r="K14" s="133"/>
      <c r="L14" s="47"/>
      <c r="M14" s="47"/>
      <c r="N14" s="48"/>
      <c r="O14" s="44">
        <v>0</v>
      </c>
      <c r="P14" s="141"/>
      <c r="Q14" s="142"/>
      <c r="R14" s="142"/>
      <c r="S14" s="45">
        <v>0</v>
      </c>
      <c r="T14" s="45">
        <v>62</v>
      </c>
      <c r="U14" s="45">
        <v>98</v>
      </c>
      <c r="V14" s="130">
        <f>IF(U14=0,"",SUM(T14:U14))</f>
        <v>160</v>
      </c>
      <c r="W14" s="131"/>
      <c r="X14" s="46">
        <f>IF(V14=0,"",IF(V14="","",IF(V14=H14,0.5,IF(V14&gt;H14,1,IF(AND(V14&gt;0,H14=""),1,0)))))</f>
        <v>1</v>
      </c>
      <c r="Y14" s="133"/>
    </row>
    <row r="15" spans="1:25" ht="12.75" customHeight="1">
      <c r="A15" s="50"/>
      <c r="B15" s="143"/>
      <c r="C15" s="144"/>
      <c r="D15" s="144"/>
      <c r="E15" s="45">
        <v>1</v>
      </c>
      <c r="F15" s="45">
        <v>54</v>
      </c>
      <c r="G15" s="45">
        <v>105</v>
      </c>
      <c r="H15" s="130">
        <f>IF(G15=0,"",SUM(F15:G15))</f>
        <v>159</v>
      </c>
      <c r="I15" s="131"/>
      <c r="J15" s="46">
        <f>IF(H15=0,"",IF(H15="","",IF(H15=V15,0.5,IF(H15&gt;V15,1,IF(AND(H15&gt;0,V15=""),1,0)))))</f>
        <v>1</v>
      </c>
      <c r="K15" s="134"/>
      <c r="L15" s="47"/>
      <c r="M15" s="47"/>
      <c r="N15" s="48"/>
      <c r="O15" s="51"/>
      <c r="P15" s="143"/>
      <c r="Q15" s="144"/>
      <c r="R15" s="144"/>
      <c r="S15" s="45">
        <v>2</v>
      </c>
      <c r="T15" s="45">
        <v>63</v>
      </c>
      <c r="U15" s="45">
        <v>95</v>
      </c>
      <c r="V15" s="130">
        <f>IF(U15=0,"",SUM(T15:U15))</f>
        <v>158</v>
      </c>
      <c r="W15" s="131"/>
      <c r="X15" s="46">
        <f>IF(V15=0,"",IF(V15="","",IF(V15=H15,0.5,IF(V15&gt;H15,1,IF(AND(V15&gt;0,H15=""),1,0)))))</f>
        <v>0</v>
      </c>
      <c r="Y15" s="134"/>
    </row>
    <row r="16" spans="1:25" ht="12.75" customHeight="1">
      <c r="A16" s="52"/>
      <c r="B16" s="48"/>
      <c r="C16" s="48"/>
      <c r="D16" s="48"/>
      <c r="E16" s="53">
        <f>IF(H16="","",SUM(E11:E15))</f>
        <v>3</v>
      </c>
      <c r="F16" s="54">
        <f>IF(SUM(F11:F15)=0,"",SUM(F11:F15))</f>
        <v>214</v>
      </c>
      <c r="G16" s="53">
        <f>IF(SUM(G11:G15)=0,"",SUM(G11:G15))</f>
        <v>395</v>
      </c>
      <c r="H16" s="145">
        <f>IF(SUM(H11:H15)=0,"",SUM(H11:H15))</f>
        <v>609</v>
      </c>
      <c r="I16" s="146"/>
      <c r="J16" s="53">
        <f>IF(H16="","",SUM(J11:J12,J14:J15))</f>
        <v>3</v>
      </c>
      <c r="K16" s="55"/>
      <c r="L16" s="48"/>
      <c r="M16" s="48"/>
      <c r="N16" s="48"/>
      <c r="O16" s="52"/>
      <c r="P16" s="56"/>
      <c r="Q16" s="56"/>
      <c r="R16" s="56"/>
      <c r="S16" s="53">
        <f>IF(V16="","",SUM(S11:S15))</f>
        <v>4</v>
      </c>
      <c r="T16" s="54">
        <f>IF(SUM(T11:T15)=0,"",SUM(T11:T15))</f>
        <v>228</v>
      </c>
      <c r="U16" s="53">
        <f>IF(SUM(U11:U15)=0,"",SUM(U11:U15))</f>
        <v>368</v>
      </c>
      <c r="V16" s="145">
        <f>IF(SUM(V11:V15)=0,"",SUM(V11:V15))</f>
        <v>596</v>
      </c>
      <c r="W16" s="146"/>
      <c r="X16" s="53">
        <f>IF(V16="","",SUM(X11:X12,X14:X15))</f>
        <v>1</v>
      </c>
      <c r="Y16" s="55"/>
    </row>
    <row r="17" spans="1:25" ht="9" customHeight="1">
      <c r="A17" s="38" t="s">
        <v>17</v>
      </c>
      <c r="B17" s="125" t="s">
        <v>58</v>
      </c>
      <c r="C17" s="111"/>
      <c r="D17" s="126"/>
      <c r="E17" s="40" t="s">
        <v>59</v>
      </c>
      <c r="F17" s="40" t="s">
        <v>18</v>
      </c>
      <c r="G17" s="40" t="s">
        <v>19</v>
      </c>
      <c r="H17" s="125" t="s">
        <v>20</v>
      </c>
      <c r="I17" s="126"/>
      <c r="J17" s="39" t="s">
        <v>48</v>
      </c>
      <c r="K17" s="41" t="s">
        <v>47</v>
      </c>
      <c r="L17" s="42"/>
      <c r="M17" s="42"/>
      <c r="N17" s="56"/>
      <c r="O17" s="38" t="s">
        <v>17</v>
      </c>
      <c r="P17" s="125" t="s">
        <v>58</v>
      </c>
      <c r="Q17" s="111"/>
      <c r="R17" s="126"/>
      <c r="S17" s="40" t="s">
        <v>59</v>
      </c>
      <c r="T17" s="40" t="s">
        <v>18</v>
      </c>
      <c r="U17" s="40" t="s">
        <v>19</v>
      </c>
      <c r="V17" s="125" t="s">
        <v>20</v>
      </c>
      <c r="W17" s="126"/>
      <c r="X17" s="39" t="s">
        <v>48</v>
      </c>
      <c r="Y17" s="41" t="s">
        <v>47</v>
      </c>
    </row>
    <row r="18" spans="1:25" ht="12.75" customHeight="1">
      <c r="A18" s="44">
        <v>98537</v>
      </c>
      <c r="B18" s="137" t="s">
        <v>91</v>
      </c>
      <c r="C18" s="137"/>
      <c r="D18" s="137"/>
      <c r="E18" s="45">
        <v>0</v>
      </c>
      <c r="F18" s="45">
        <v>44</v>
      </c>
      <c r="G18" s="45">
        <v>104</v>
      </c>
      <c r="H18" s="130">
        <f>IF(G18=0,"",SUM(F18:G18))</f>
        <v>148</v>
      </c>
      <c r="I18" s="131"/>
      <c r="J18" s="46">
        <f>IF(H18=0,"",IF(H18="","",IF(H18=V18,0.5,IF(H18&gt;V18,1,IF(AND(H18&gt;0,V18=""),1,0)))))</f>
        <v>1</v>
      </c>
      <c r="K18" s="132">
        <f>IF(J23="","",IF(J23&amp;H23=X23&amp;V23,0.5,IF(J23&amp;H23&gt;X23&amp;V23,1,IF(J23&gt;X23,1,0))))</f>
        <v>1</v>
      </c>
      <c r="L18" s="47"/>
      <c r="M18" s="47"/>
      <c r="N18" s="56"/>
      <c r="O18" s="44">
        <v>70795</v>
      </c>
      <c r="P18" s="137" t="s">
        <v>97</v>
      </c>
      <c r="Q18" s="137"/>
      <c r="R18" s="137"/>
      <c r="S18" s="45">
        <v>1</v>
      </c>
      <c r="T18" s="45">
        <v>45</v>
      </c>
      <c r="U18" s="45">
        <v>98</v>
      </c>
      <c r="V18" s="130">
        <f>IF(U18=0,"",SUM(T18:U18))</f>
        <v>143</v>
      </c>
      <c r="W18" s="131"/>
      <c r="X18" s="46">
        <f>IF(V18=0,"",IF(V18="","",IF(V18=H18,0.5,IF(V18&gt;H18,1,IF(AND(V18&gt;0,H18=""),1,0)))))</f>
        <v>0</v>
      </c>
      <c r="Y18" s="132">
        <f>IF(X23="","",IF(X23&amp;V23=J23&amp;H23,0.5,IF(X23&amp;V23&gt;J23&amp;H23,1,IF(X23&gt;J23,1,0))))</f>
        <v>0</v>
      </c>
    </row>
    <row r="19" spans="1:25" ht="12.75" customHeight="1">
      <c r="A19" s="90" t="s">
        <v>92</v>
      </c>
      <c r="B19" s="137"/>
      <c r="C19" s="137"/>
      <c r="D19" s="137"/>
      <c r="E19" s="45">
        <v>1</v>
      </c>
      <c r="F19" s="45">
        <v>54</v>
      </c>
      <c r="G19" s="45">
        <v>100</v>
      </c>
      <c r="H19" s="130">
        <f>IF(G19=0,"",SUM(F19:G19))</f>
        <v>154</v>
      </c>
      <c r="I19" s="131"/>
      <c r="J19" s="46">
        <f>IF(H19=0,"",IF(H19="","",IF(H19=V19,0.5,IF(H19&gt;V19,1,IF(AND(H19&gt;0,V19=""),1,0)))))</f>
        <v>1</v>
      </c>
      <c r="K19" s="133"/>
      <c r="L19" s="47"/>
      <c r="M19" s="47"/>
      <c r="N19" s="56"/>
      <c r="O19" s="89" t="s">
        <v>98</v>
      </c>
      <c r="P19" s="137"/>
      <c r="Q19" s="137"/>
      <c r="R19" s="137"/>
      <c r="S19" s="45">
        <v>1</v>
      </c>
      <c r="T19" s="45">
        <v>45</v>
      </c>
      <c r="U19" s="45">
        <v>89</v>
      </c>
      <c r="V19" s="130">
        <f>IF(U19=0,"",SUM(T19:U19))</f>
        <v>134</v>
      </c>
      <c r="W19" s="131"/>
      <c r="X19" s="46">
        <f>IF(V19=0,"",IF(V19="","",IF(V19=H19,0.5,IF(V19&gt;H19,1,IF(AND(V19&gt;0,H19=""),1,0)))))</f>
        <v>0</v>
      </c>
      <c r="Y19" s="133"/>
    </row>
    <row r="20" spans="1:25" ht="9" customHeight="1">
      <c r="A20" s="49" t="s">
        <v>17</v>
      </c>
      <c r="B20" s="138" t="s">
        <v>21</v>
      </c>
      <c r="C20" s="139"/>
      <c r="D20" s="140"/>
      <c r="E20" s="45"/>
      <c r="F20" s="45"/>
      <c r="G20" s="45"/>
      <c r="H20" s="135"/>
      <c r="I20" s="136"/>
      <c r="J20" s="46"/>
      <c r="K20" s="133"/>
      <c r="L20" s="47"/>
      <c r="M20" s="47"/>
      <c r="N20" s="56"/>
      <c r="O20" s="49" t="s">
        <v>17</v>
      </c>
      <c r="P20" s="138" t="s">
        <v>21</v>
      </c>
      <c r="Q20" s="139"/>
      <c r="R20" s="140"/>
      <c r="S20" s="45"/>
      <c r="T20" s="45"/>
      <c r="U20" s="45"/>
      <c r="V20" s="135"/>
      <c r="W20" s="136"/>
      <c r="X20" s="46"/>
      <c r="Y20" s="133"/>
    </row>
    <row r="21" spans="1:25" ht="12.75" customHeight="1">
      <c r="A21" s="44">
        <v>0</v>
      </c>
      <c r="B21" s="141"/>
      <c r="C21" s="142"/>
      <c r="D21" s="142"/>
      <c r="E21" s="45">
        <v>0</v>
      </c>
      <c r="F21" s="45">
        <v>52</v>
      </c>
      <c r="G21" s="45">
        <v>90</v>
      </c>
      <c r="H21" s="130">
        <f>IF(G21=0,"",SUM(F21:G21))</f>
        <v>142</v>
      </c>
      <c r="I21" s="131"/>
      <c r="J21" s="46">
        <f>IF(H21=0,"",IF(H21="","",IF(H21=V21,0.5,IF(H21&gt;V21,1,IF(AND(H21&gt;0,V21=""),1,0)))))</f>
        <v>0</v>
      </c>
      <c r="K21" s="133"/>
      <c r="L21" s="47"/>
      <c r="M21" s="47"/>
      <c r="N21" s="56"/>
      <c r="O21" s="44">
        <v>0</v>
      </c>
      <c r="P21" s="141"/>
      <c r="Q21" s="142"/>
      <c r="R21" s="142"/>
      <c r="S21" s="45">
        <v>0</v>
      </c>
      <c r="T21" s="45">
        <v>49</v>
      </c>
      <c r="U21" s="45">
        <v>97</v>
      </c>
      <c r="V21" s="130">
        <f>IF(U21=0,"",SUM(T21:U21))</f>
        <v>146</v>
      </c>
      <c r="W21" s="131"/>
      <c r="X21" s="46">
        <f>IF(V21=0,"",IF(V21="","",IF(V21=H21,0.5,IF(V21&gt;H21,1,IF(AND(V21&gt;0,H21=""),1,0)))))</f>
        <v>1</v>
      </c>
      <c r="Y21" s="133"/>
    </row>
    <row r="22" spans="1:25" ht="12.75" customHeight="1">
      <c r="A22" s="50"/>
      <c r="B22" s="143"/>
      <c r="C22" s="144"/>
      <c r="D22" s="144"/>
      <c r="E22" s="45">
        <v>0</v>
      </c>
      <c r="F22" s="45">
        <v>61</v>
      </c>
      <c r="G22" s="45">
        <v>94</v>
      </c>
      <c r="H22" s="130">
        <f>IF(G22=0,"",SUM(F22:G22))</f>
        <v>155</v>
      </c>
      <c r="I22" s="131"/>
      <c r="J22" s="46">
        <f>IF(H22=0,"",IF(H22="","",IF(H22=V22,0.5,IF(H22&gt;V22,1,IF(AND(H22&gt;0,V22=""),1,0)))))</f>
        <v>1</v>
      </c>
      <c r="K22" s="134"/>
      <c r="L22" s="47"/>
      <c r="M22" s="47"/>
      <c r="N22" s="56"/>
      <c r="O22" s="51"/>
      <c r="P22" s="143"/>
      <c r="Q22" s="144"/>
      <c r="R22" s="144"/>
      <c r="S22" s="45">
        <v>0</v>
      </c>
      <c r="T22" s="45">
        <v>53</v>
      </c>
      <c r="U22" s="45">
        <v>93</v>
      </c>
      <c r="V22" s="130">
        <f>IF(U22=0,"",SUM(T22:U22))</f>
        <v>146</v>
      </c>
      <c r="W22" s="131"/>
      <c r="X22" s="46">
        <f>IF(V22=0,"",IF(V22="","",IF(V22=H22,0.5,IF(V22&gt;H22,1,IF(AND(V22&gt;0,H22=""),1,0)))))</f>
        <v>0</v>
      </c>
      <c r="Y22" s="134"/>
    </row>
    <row r="23" spans="1:25" ht="12.75" customHeight="1">
      <c r="A23" s="52"/>
      <c r="B23" s="56"/>
      <c r="C23" s="56"/>
      <c r="D23" s="56"/>
      <c r="E23" s="53">
        <f>IF(H23="","",SUM(E18:E22))</f>
        <v>1</v>
      </c>
      <c r="F23" s="54">
        <f>IF(SUM(F18:F22)=0,"",SUM(F18:F22))</f>
        <v>211</v>
      </c>
      <c r="G23" s="53">
        <f>IF(SUM(G18:G22)=0,"",SUM(G18:G22))</f>
        <v>388</v>
      </c>
      <c r="H23" s="145">
        <f>IF(SUM(H18:H22)=0,"",SUM(H18:H22))</f>
        <v>599</v>
      </c>
      <c r="I23" s="146"/>
      <c r="J23" s="53">
        <f>IF(H23="","",SUM(J18:J19,J21:J22))</f>
        <v>3</v>
      </c>
      <c r="K23" s="55"/>
      <c r="L23" s="48"/>
      <c r="M23" s="48"/>
      <c r="N23" s="56"/>
      <c r="O23" s="52"/>
      <c r="P23" s="56"/>
      <c r="Q23" s="56"/>
      <c r="R23" s="56"/>
      <c r="S23" s="53">
        <f>IF(V23="","",SUM(S18:S22))</f>
        <v>2</v>
      </c>
      <c r="T23" s="54">
        <f>IF(SUM(T18:T22)=0,"",SUM(T18:T22))</f>
        <v>192</v>
      </c>
      <c r="U23" s="53">
        <f>IF(SUM(U18:U22)=0,"",SUM(U18:U22))</f>
        <v>377</v>
      </c>
      <c r="V23" s="145">
        <f>IF(SUM(V18:V22)=0,"",SUM(V18:V22))</f>
        <v>569</v>
      </c>
      <c r="W23" s="146"/>
      <c r="X23" s="53">
        <f>IF(V23="","",SUM(X18:X19,X21:X22))</f>
        <v>1</v>
      </c>
      <c r="Y23" s="57"/>
    </row>
    <row r="24" spans="1:25" ht="9" customHeight="1">
      <c r="A24" s="38" t="s">
        <v>17</v>
      </c>
      <c r="B24" s="125" t="s">
        <v>58</v>
      </c>
      <c r="C24" s="111"/>
      <c r="D24" s="126"/>
      <c r="E24" s="40" t="s">
        <v>59</v>
      </c>
      <c r="F24" s="40" t="s">
        <v>18</v>
      </c>
      <c r="G24" s="40" t="s">
        <v>19</v>
      </c>
      <c r="H24" s="125" t="s">
        <v>20</v>
      </c>
      <c r="I24" s="126"/>
      <c r="J24" s="39" t="s">
        <v>48</v>
      </c>
      <c r="K24" s="41" t="s">
        <v>47</v>
      </c>
      <c r="L24" s="42"/>
      <c r="M24" s="42"/>
      <c r="N24" s="56"/>
      <c r="O24" s="38" t="s">
        <v>17</v>
      </c>
      <c r="P24" s="125" t="s">
        <v>58</v>
      </c>
      <c r="Q24" s="111"/>
      <c r="R24" s="126"/>
      <c r="S24" s="40" t="s">
        <v>59</v>
      </c>
      <c r="T24" s="40" t="s">
        <v>18</v>
      </c>
      <c r="U24" s="40" t="s">
        <v>19</v>
      </c>
      <c r="V24" s="125" t="s">
        <v>20</v>
      </c>
      <c r="W24" s="126"/>
      <c r="X24" s="39" t="s">
        <v>48</v>
      </c>
      <c r="Y24" s="41" t="s">
        <v>47</v>
      </c>
    </row>
    <row r="25" spans="1:25" ht="12.75" customHeight="1">
      <c r="A25" s="44">
        <v>98001</v>
      </c>
      <c r="B25" s="137" t="s">
        <v>65</v>
      </c>
      <c r="C25" s="137"/>
      <c r="D25" s="137"/>
      <c r="E25" s="45">
        <v>0</v>
      </c>
      <c r="F25" s="45">
        <v>63</v>
      </c>
      <c r="G25" s="45">
        <v>107</v>
      </c>
      <c r="H25" s="130">
        <f>IF(G25=0,"",SUM(F25:G25))</f>
        <v>170</v>
      </c>
      <c r="I25" s="131"/>
      <c r="J25" s="46">
        <f>IF(H25=0,"",IF(H25="","",IF(H25=V25,0.5,IF(H25&gt;V25,1,IF(AND(H25&gt;0,V25=""),1,0)))))</f>
        <v>1</v>
      </c>
      <c r="K25" s="132">
        <f>IF(J30="","",IF(J30&amp;H30=X30&amp;V30,0.5,IF(J30&amp;H30&gt;X30&amp;V30,1,IF(J30&gt;X30,1,0))))</f>
        <v>1</v>
      </c>
      <c r="L25" s="47"/>
      <c r="M25" s="47"/>
      <c r="N25" s="56"/>
      <c r="O25" s="44">
        <v>4482</v>
      </c>
      <c r="P25" s="137" t="s">
        <v>99</v>
      </c>
      <c r="Q25" s="137"/>
      <c r="R25" s="137"/>
      <c r="S25" s="45">
        <v>0</v>
      </c>
      <c r="T25" s="45">
        <v>72</v>
      </c>
      <c r="U25" s="45">
        <v>95</v>
      </c>
      <c r="V25" s="130">
        <f>IF(U25=0,"",SUM(T25:U25))</f>
        <v>167</v>
      </c>
      <c r="W25" s="131"/>
      <c r="X25" s="46">
        <f>IF(V25=0,"",IF(V25="","",IF(V25=H25,0.5,IF(V25&gt;H25,1,IF(AND(V25&gt;0,H25=""),1,0)))))</f>
        <v>0</v>
      </c>
      <c r="Y25" s="132">
        <f>IF(X30="","",IF(X30&amp;V30=J30&amp;H30,0.5,IF(X30&amp;V30&gt;J30&amp;H30,1,IF(X30&gt;J30,1,0))))</f>
        <v>0</v>
      </c>
    </row>
    <row r="26" spans="1:25" ht="12.75" customHeight="1">
      <c r="A26" s="90" t="s">
        <v>66</v>
      </c>
      <c r="B26" s="137"/>
      <c r="C26" s="137"/>
      <c r="D26" s="137"/>
      <c r="E26" s="45">
        <v>0</v>
      </c>
      <c r="F26" s="45">
        <v>54</v>
      </c>
      <c r="G26" s="45">
        <v>96</v>
      </c>
      <c r="H26" s="130">
        <f>IF(G26=0,"",SUM(F26:G26))</f>
        <v>150</v>
      </c>
      <c r="I26" s="131"/>
      <c r="J26" s="46">
        <f>IF(H26=0,"",IF(H26="","",IF(H26=V26,0.5,IF(H26&gt;V26,1,IF(AND(H26&gt;0,V26=""),1,0)))))</f>
        <v>1</v>
      </c>
      <c r="K26" s="133"/>
      <c r="L26" s="47"/>
      <c r="M26" s="47"/>
      <c r="N26" s="56"/>
      <c r="O26" s="89" t="s">
        <v>100</v>
      </c>
      <c r="P26" s="137"/>
      <c r="Q26" s="137"/>
      <c r="R26" s="137"/>
      <c r="S26" s="45">
        <v>1</v>
      </c>
      <c r="T26" s="45">
        <v>61</v>
      </c>
      <c r="U26" s="45">
        <v>86</v>
      </c>
      <c r="V26" s="130">
        <f>IF(U26=0,"",SUM(T26:U26))</f>
        <v>147</v>
      </c>
      <c r="W26" s="131"/>
      <c r="X26" s="46">
        <f>IF(V26=0,"",IF(V26="","",IF(V26=H26,0.5,IF(V26&gt;H26,1,IF(AND(V26&gt;0,H26=""),1,0)))))</f>
        <v>0</v>
      </c>
      <c r="Y26" s="133"/>
    </row>
    <row r="27" spans="1:25" ht="9" customHeight="1">
      <c r="A27" s="49" t="s">
        <v>17</v>
      </c>
      <c r="B27" s="138" t="s">
        <v>21</v>
      </c>
      <c r="C27" s="139"/>
      <c r="D27" s="140"/>
      <c r="E27" s="45"/>
      <c r="F27" s="45"/>
      <c r="G27" s="45"/>
      <c r="H27" s="135"/>
      <c r="I27" s="136"/>
      <c r="J27" s="46"/>
      <c r="K27" s="133"/>
      <c r="L27" s="47"/>
      <c r="M27" s="47"/>
      <c r="N27" s="56"/>
      <c r="O27" s="49" t="s">
        <v>17</v>
      </c>
      <c r="P27" s="138" t="s">
        <v>21</v>
      </c>
      <c r="Q27" s="139"/>
      <c r="R27" s="140"/>
      <c r="S27" s="45"/>
      <c r="T27" s="45"/>
      <c r="U27" s="45"/>
      <c r="V27" s="135"/>
      <c r="W27" s="136"/>
      <c r="X27" s="46"/>
      <c r="Y27" s="133"/>
    </row>
    <row r="28" spans="1:25" ht="12.75" customHeight="1">
      <c r="A28" s="44">
        <v>0</v>
      </c>
      <c r="B28" s="141"/>
      <c r="C28" s="142"/>
      <c r="D28" s="142"/>
      <c r="E28" s="45">
        <v>1</v>
      </c>
      <c r="F28" s="45">
        <v>59</v>
      </c>
      <c r="G28" s="45">
        <v>107</v>
      </c>
      <c r="H28" s="130">
        <f>IF(G28=0,"",SUM(F28:G28))</f>
        <v>166</v>
      </c>
      <c r="I28" s="131"/>
      <c r="J28" s="46">
        <f>IF(H28=0,"",IF(H28="","",IF(H28=V28,0.5,IF(H28&gt;V28,1,IF(AND(H28&gt;0,V28=""),1,0)))))</f>
        <v>1</v>
      </c>
      <c r="K28" s="133"/>
      <c r="L28" s="47"/>
      <c r="M28" s="47"/>
      <c r="N28" s="56"/>
      <c r="O28" s="44">
        <v>0</v>
      </c>
      <c r="P28" s="141"/>
      <c r="Q28" s="142"/>
      <c r="R28" s="142"/>
      <c r="S28" s="45">
        <v>0</v>
      </c>
      <c r="T28" s="45">
        <v>42</v>
      </c>
      <c r="U28" s="45">
        <v>96</v>
      </c>
      <c r="V28" s="130">
        <f>IF(U28=0,"",SUM(T28:U28))</f>
        <v>138</v>
      </c>
      <c r="W28" s="131"/>
      <c r="X28" s="46">
        <f>IF(V28=0,"",IF(V28="","",IF(V28=H28,0.5,IF(V28&gt;H28,1,IF(AND(V28&gt;0,H28=""),1,0)))))</f>
        <v>0</v>
      </c>
      <c r="Y28" s="133"/>
    </row>
    <row r="29" spans="1:25" ht="12.75" customHeight="1">
      <c r="A29" s="50"/>
      <c r="B29" s="143"/>
      <c r="C29" s="144"/>
      <c r="D29" s="144"/>
      <c r="E29" s="45">
        <v>1</v>
      </c>
      <c r="F29" s="45">
        <v>54</v>
      </c>
      <c r="G29" s="45">
        <v>98</v>
      </c>
      <c r="H29" s="130">
        <f>IF(G29=0,"",SUM(F29:G29))</f>
        <v>152</v>
      </c>
      <c r="I29" s="131"/>
      <c r="J29" s="46">
        <f>IF(H29=0,"",IF(H29="","",IF(H29=V29,0.5,IF(H29&gt;V29,1,IF(AND(H29&gt;0,V29=""),1,0)))))</f>
        <v>1</v>
      </c>
      <c r="K29" s="134"/>
      <c r="L29" s="47"/>
      <c r="M29" s="47"/>
      <c r="N29" s="56"/>
      <c r="O29" s="51"/>
      <c r="P29" s="143"/>
      <c r="Q29" s="144"/>
      <c r="R29" s="144"/>
      <c r="S29" s="45">
        <v>2</v>
      </c>
      <c r="T29" s="45">
        <v>43</v>
      </c>
      <c r="U29" s="45">
        <v>106</v>
      </c>
      <c r="V29" s="130">
        <f>IF(U29=0,"",SUM(T29:U29))</f>
        <v>149</v>
      </c>
      <c r="W29" s="131"/>
      <c r="X29" s="46">
        <f>IF(V29=0,"",IF(V29="","",IF(V29=H29,0.5,IF(V29&gt;H29,1,IF(AND(V29&gt;0,H29=""),1,0)))))</f>
        <v>0</v>
      </c>
      <c r="Y29" s="134"/>
    </row>
    <row r="30" spans="1:25" ht="12.75" customHeight="1">
      <c r="A30" s="52"/>
      <c r="B30" s="56"/>
      <c r="C30" s="56"/>
      <c r="D30" s="56"/>
      <c r="E30" s="53">
        <f>IF(H30="","",SUM(E25:E29))</f>
        <v>2</v>
      </c>
      <c r="F30" s="54">
        <f>IF(SUM(F25:F29)=0,"",SUM(F25:F29))</f>
        <v>230</v>
      </c>
      <c r="G30" s="53">
        <f>IF(SUM(G25:G29)=0,"",SUM(G25:G29))</f>
        <v>408</v>
      </c>
      <c r="H30" s="145">
        <f>IF(SUM(H25:H29)=0,"",SUM(H25:H29))</f>
        <v>638</v>
      </c>
      <c r="I30" s="146"/>
      <c r="J30" s="53">
        <f>IF(H30="","",SUM(J25:J26,J28:J29))</f>
        <v>4</v>
      </c>
      <c r="K30" s="55"/>
      <c r="L30" s="48"/>
      <c r="M30" s="48"/>
      <c r="N30" s="56"/>
      <c r="O30" s="52"/>
      <c r="P30" s="56"/>
      <c r="Q30" s="56"/>
      <c r="R30" s="56"/>
      <c r="S30" s="53">
        <f>IF(V30="","",SUM(S25:S29))</f>
        <v>3</v>
      </c>
      <c r="T30" s="54">
        <f>IF(SUM(T25:T29)=0,"",SUM(T25:T29))</f>
        <v>218</v>
      </c>
      <c r="U30" s="53">
        <f>IF(SUM(U25:U29)=0,"",SUM(U25:U29))</f>
        <v>383</v>
      </c>
      <c r="V30" s="145">
        <f>IF(SUM(V25:V29)=0,"",SUM(V25:V29))</f>
        <v>601</v>
      </c>
      <c r="W30" s="146"/>
      <c r="X30" s="53">
        <f>IF(V30="","",SUM(X25:X26,X28:X29))</f>
        <v>0</v>
      </c>
      <c r="Y30" s="55"/>
    </row>
    <row r="31" spans="1:25" ht="9" customHeight="1">
      <c r="A31" s="38" t="s">
        <v>17</v>
      </c>
      <c r="B31" s="125" t="s">
        <v>58</v>
      </c>
      <c r="C31" s="111"/>
      <c r="D31" s="126"/>
      <c r="E31" s="40" t="s">
        <v>59</v>
      </c>
      <c r="F31" s="40" t="s">
        <v>18</v>
      </c>
      <c r="G31" s="40" t="s">
        <v>19</v>
      </c>
      <c r="H31" s="125" t="s">
        <v>20</v>
      </c>
      <c r="I31" s="126"/>
      <c r="J31" s="39" t="s">
        <v>48</v>
      </c>
      <c r="K31" s="41" t="s">
        <v>47</v>
      </c>
      <c r="L31" s="42"/>
      <c r="M31" s="42"/>
      <c r="N31" s="56"/>
      <c r="O31" s="38" t="s">
        <v>17</v>
      </c>
      <c r="P31" s="125" t="s">
        <v>58</v>
      </c>
      <c r="Q31" s="111"/>
      <c r="R31" s="126"/>
      <c r="S31" s="40" t="s">
        <v>59</v>
      </c>
      <c r="T31" s="40" t="s">
        <v>18</v>
      </c>
      <c r="U31" s="40" t="s">
        <v>19</v>
      </c>
      <c r="V31" s="125" t="s">
        <v>20</v>
      </c>
      <c r="W31" s="126"/>
      <c r="X31" s="39" t="s">
        <v>60</v>
      </c>
      <c r="Y31" s="41" t="s">
        <v>47</v>
      </c>
    </row>
    <row r="32" spans="1:25" ht="12.75" customHeight="1">
      <c r="A32" s="44">
        <v>60684</v>
      </c>
      <c r="B32" s="137" t="s">
        <v>67</v>
      </c>
      <c r="C32" s="137"/>
      <c r="D32" s="137"/>
      <c r="E32" s="45">
        <v>0</v>
      </c>
      <c r="F32" s="45">
        <v>52</v>
      </c>
      <c r="G32" s="45">
        <v>79</v>
      </c>
      <c r="H32" s="130">
        <f>IF(G32=0,"",SUM(F32:G32))</f>
        <v>131</v>
      </c>
      <c r="I32" s="131"/>
      <c r="J32" s="46">
        <f>IF(H32=0,"",IF(H32="","",IF(H32=V32,0.5,IF(H32&gt;V32,1,IF(AND(H32&gt;0,V32=""),1,0)))))</f>
        <v>0</v>
      </c>
      <c r="K32" s="132">
        <f>IF(J37="","",IF(J37&amp;H37=X37&amp;V37,0.5,IF(J37&amp;H37&gt;X37&amp;V37,1,IF(J37&gt;X37,1,0))))</f>
        <v>1</v>
      </c>
      <c r="L32" s="47"/>
      <c r="M32" s="47"/>
      <c r="N32" s="56"/>
      <c r="O32" s="44">
        <v>42894</v>
      </c>
      <c r="P32" s="137" t="s">
        <v>101</v>
      </c>
      <c r="Q32" s="137"/>
      <c r="R32" s="137"/>
      <c r="S32" s="45">
        <v>0</v>
      </c>
      <c r="T32" s="45">
        <v>63</v>
      </c>
      <c r="U32" s="45">
        <v>102</v>
      </c>
      <c r="V32" s="130">
        <f>IF(U32=0,"",SUM(T32:U32))</f>
        <v>165</v>
      </c>
      <c r="W32" s="131"/>
      <c r="X32" s="46">
        <f>IF(V32=0,"",IF(V32="","",IF(V32=H32,0.5,IF(V32&gt;H32,1,IF(AND(V32&gt;0,H32=""),1,0)))))</f>
        <v>1</v>
      </c>
      <c r="Y32" s="132">
        <f>IF(X37="","",IF(X37&amp;V37=J37&amp;H37,0.5,IF(X37&amp;V37&gt;J37&amp;H37,1,IF(X37&gt;J37,1,0))))</f>
        <v>0</v>
      </c>
    </row>
    <row r="33" spans="1:25" ht="12.75" customHeight="1">
      <c r="A33" s="90" t="s">
        <v>68</v>
      </c>
      <c r="B33" s="137"/>
      <c r="C33" s="137"/>
      <c r="D33" s="137"/>
      <c r="E33" s="45">
        <v>0</v>
      </c>
      <c r="F33" s="45">
        <v>62</v>
      </c>
      <c r="G33" s="45">
        <v>93</v>
      </c>
      <c r="H33" s="130">
        <f>IF(G33=0,"",SUM(F33:G33))</f>
        <v>155</v>
      </c>
      <c r="I33" s="131"/>
      <c r="J33" s="46">
        <f>IF(H33=0,"",IF(H33="","",IF(H33=V33,0.5,IF(H33&gt;V33,1,IF(AND(H33&gt;0,V33=""),1,0)))))</f>
        <v>1</v>
      </c>
      <c r="K33" s="133"/>
      <c r="L33" s="47"/>
      <c r="M33" s="47"/>
      <c r="N33" s="56"/>
      <c r="O33" s="89" t="s">
        <v>102</v>
      </c>
      <c r="P33" s="137"/>
      <c r="Q33" s="137"/>
      <c r="R33" s="137"/>
      <c r="S33" s="45">
        <v>0</v>
      </c>
      <c r="T33" s="45">
        <v>54</v>
      </c>
      <c r="U33" s="45">
        <v>93</v>
      </c>
      <c r="V33" s="130">
        <f>IF(U33=0,"",SUM(T33:U33))</f>
        <v>147</v>
      </c>
      <c r="W33" s="131"/>
      <c r="X33" s="46">
        <f>IF(V33=0,"",IF(V33="","",IF(V33=H33,0.5,IF(V33&gt;H33,1,IF(AND(V33&gt;0,H33=""),1,0)))))</f>
        <v>0</v>
      </c>
      <c r="Y33" s="133"/>
    </row>
    <row r="34" spans="1:25" ht="9" customHeight="1">
      <c r="A34" s="49" t="s">
        <v>17</v>
      </c>
      <c r="B34" s="138" t="s">
        <v>21</v>
      </c>
      <c r="C34" s="139"/>
      <c r="D34" s="140"/>
      <c r="E34" s="45"/>
      <c r="F34" s="45"/>
      <c r="G34" s="45"/>
      <c r="H34" s="135"/>
      <c r="I34" s="136"/>
      <c r="J34" s="46"/>
      <c r="K34" s="133"/>
      <c r="L34" s="47"/>
      <c r="M34" s="47"/>
      <c r="N34" s="56"/>
      <c r="O34" s="49" t="s">
        <v>17</v>
      </c>
      <c r="P34" s="138" t="s">
        <v>21</v>
      </c>
      <c r="Q34" s="139"/>
      <c r="R34" s="140"/>
      <c r="S34" s="45"/>
      <c r="T34" s="45"/>
      <c r="U34" s="45"/>
      <c r="V34" s="135"/>
      <c r="W34" s="136"/>
      <c r="X34" s="46"/>
      <c r="Y34" s="133"/>
    </row>
    <row r="35" spans="1:25" ht="12.75" customHeight="1">
      <c r="A35" s="44">
        <v>0</v>
      </c>
      <c r="B35" s="141"/>
      <c r="C35" s="142"/>
      <c r="D35" s="142"/>
      <c r="E35" s="45">
        <v>2</v>
      </c>
      <c r="F35" s="45">
        <v>63</v>
      </c>
      <c r="G35" s="45">
        <v>103</v>
      </c>
      <c r="H35" s="130">
        <f>IF(G35=0,"",SUM(F35:G35))</f>
        <v>166</v>
      </c>
      <c r="I35" s="131"/>
      <c r="J35" s="46">
        <f>IF(H35=0,"",IF(H35="","",IF(H35=V35,0.5,IF(H35&gt;V35,1,IF(AND(H35&gt;0,V35=""),1,0)))))</f>
        <v>1</v>
      </c>
      <c r="K35" s="133"/>
      <c r="L35" s="47"/>
      <c r="M35" s="47"/>
      <c r="N35" s="56"/>
      <c r="O35" s="44">
        <v>0</v>
      </c>
      <c r="P35" s="141"/>
      <c r="Q35" s="142"/>
      <c r="R35" s="142"/>
      <c r="S35" s="45">
        <v>0</v>
      </c>
      <c r="T35" s="45">
        <v>71</v>
      </c>
      <c r="U35" s="45">
        <v>93</v>
      </c>
      <c r="V35" s="130">
        <f>IF(U35=0,"",SUM(T35:U35))</f>
        <v>164</v>
      </c>
      <c r="W35" s="131"/>
      <c r="X35" s="46">
        <f>IF(V35=0,"",IF(V35="","",IF(V35=H35,0.5,IF(V35&gt;H35,1,IF(AND(V35&gt;0,H35=""),1,0)))))</f>
        <v>0</v>
      </c>
      <c r="Y35" s="133"/>
    </row>
    <row r="36" spans="1:25" ht="12.75" customHeight="1">
      <c r="A36" s="50"/>
      <c r="B36" s="143"/>
      <c r="C36" s="144"/>
      <c r="D36" s="144"/>
      <c r="E36" s="45">
        <v>0</v>
      </c>
      <c r="F36" s="45">
        <v>71</v>
      </c>
      <c r="G36" s="45">
        <v>89</v>
      </c>
      <c r="H36" s="130">
        <f>IF(G36=0,"",SUM(F36:G36))</f>
        <v>160</v>
      </c>
      <c r="I36" s="131"/>
      <c r="J36" s="46">
        <f>IF(H36=0,"",IF(H36="","",IF(H36=V36,0.5,IF(H36&gt;V36,1,IF(AND(H36&gt;0,V36=""),1,0)))))</f>
        <v>1</v>
      </c>
      <c r="K36" s="134"/>
      <c r="L36" s="47"/>
      <c r="M36" s="47"/>
      <c r="N36" s="56"/>
      <c r="O36" s="51"/>
      <c r="P36" s="143"/>
      <c r="Q36" s="144"/>
      <c r="R36" s="144"/>
      <c r="S36" s="45">
        <v>0</v>
      </c>
      <c r="T36" s="45">
        <v>52</v>
      </c>
      <c r="U36" s="45">
        <v>89</v>
      </c>
      <c r="V36" s="130">
        <f>IF(U36=0,"",SUM(T36:U36))</f>
        <v>141</v>
      </c>
      <c r="W36" s="131"/>
      <c r="X36" s="46">
        <f>IF(V36=0,"",IF(V36="","",IF(V36=H36,0.5,IF(V36&gt;H36,1,IF(AND(V36&gt;0,H36=""),1,0)))))</f>
        <v>0</v>
      </c>
      <c r="Y36" s="134"/>
    </row>
    <row r="37" spans="1:25" ht="12.75" customHeight="1">
      <c r="A37" s="52"/>
      <c r="B37" s="56"/>
      <c r="C37" s="56"/>
      <c r="D37" s="56"/>
      <c r="E37" s="53">
        <f>IF(H37="","",SUM(E32:E36))</f>
        <v>2</v>
      </c>
      <c r="F37" s="54">
        <f>IF(SUM(F32:F36)=0,"",SUM(F32:F36))</f>
        <v>248</v>
      </c>
      <c r="G37" s="53">
        <f>IF(SUM(G32:G36)=0,"",SUM(G32:G36))</f>
        <v>364</v>
      </c>
      <c r="H37" s="145">
        <f>IF(SUM(H32:H36)=0,"",SUM(H32:H36))</f>
        <v>612</v>
      </c>
      <c r="I37" s="146"/>
      <c r="J37" s="53">
        <f>IF(H37="","",SUM(J32:J33,J35:J36))</f>
        <v>3</v>
      </c>
      <c r="K37" s="55"/>
      <c r="L37" s="48"/>
      <c r="M37" s="48"/>
      <c r="N37" s="56"/>
      <c r="O37" s="52"/>
      <c r="P37" s="56"/>
      <c r="Q37" s="56"/>
      <c r="R37" s="56"/>
      <c r="S37" s="53">
        <f>IF(V37="","",SUM(S32:S36))</f>
        <v>0</v>
      </c>
      <c r="T37" s="54">
        <f>IF(SUM(T32:T36)=0,"",SUM(T32:T36))</f>
        <v>240</v>
      </c>
      <c r="U37" s="53">
        <f>IF(SUM(U32:U36)=0,"",SUM(U32:U36))</f>
        <v>377</v>
      </c>
      <c r="V37" s="145">
        <f>IF(SUM(V32:V36)=0,"",SUM(V32:V36))</f>
        <v>617</v>
      </c>
      <c r="W37" s="146"/>
      <c r="X37" s="53">
        <f>IF(V37="","",SUM(X32:X33,X35:X36))</f>
        <v>1</v>
      </c>
      <c r="Y37" s="55"/>
    </row>
    <row r="38" spans="1:25" ht="9" customHeight="1">
      <c r="A38" s="38" t="s">
        <v>17</v>
      </c>
      <c r="B38" s="125" t="s">
        <v>58</v>
      </c>
      <c r="C38" s="111"/>
      <c r="D38" s="126"/>
      <c r="E38" s="40" t="s">
        <v>59</v>
      </c>
      <c r="F38" s="40" t="s">
        <v>18</v>
      </c>
      <c r="G38" s="40" t="s">
        <v>19</v>
      </c>
      <c r="H38" s="125" t="s">
        <v>20</v>
      </c>
      <c r="I38" s="126"/>
      <c r="J38" s="39" t="s">
        <v>48</v>
      </c>
      <c r="K38" s="41" t="s">
        <v>47</v>
      </c>
      <c r="L38" s="42"/>
      <c r="M38" s="42"/>
      <c r="N38" s="56"/>
      <c r="O38" s="38" t="s">
        <v>17</v>
      </c>
      <c r="P38" s="125" t="s">
        <v>58</v>
      </c>
      <c r="Q38" s="111"/>
      <c r="R38" s="126"/>
      <c r="S38" s="40" t="s">
        <v>59</v>
      </c>
      <c r="T38" s="40" t="s">
        <v>18</v>
      </c>
      <c r="U38" s="40" t="s">
        <v>19</v>
      </c>
      <c r="V38" s="125" t="s">
        <v>20</v>
      </c>
      <c r="W38" s="126"/>
      <c r="X38" s="39" t="s">
        <v>48</v>
      </c>
      <c r="Y38" s="41" t="s">
        <v>47</v>
      </c>
    </row>
    <row r="39" spans="1:25" ht="12.75" customHeight="1">
      <c r="A39" s="44">
        <v>76290</v>
      </c>
      <c r="B39" s="137" t="s">
        <v>69</v>
      </c>
      <c r="C39" s="137"/>
      <c r="D39" s="137"/>
      <c r="E39" s="45">
        <v>0</v>
      </c>
      <c r="F39" s="45">
        <v>36</v>
      </c>
      <c r="G39" s="45">
        <v>107</v>
      </c>
      <c r="H39" s="130">
        <f>IF(G39=0,"",SUM(F39:G39))</f>
        <v>143</v>
      </c>
      <c r="I39" s="131"/>
      <c r="J39" s="46">
        <f>IF(H39=0,"",IF(H39="","",IF(H39=V39,0.5,IF(H39&gt;V39,1,IF(AND(H39&gt;0,V39=""),1,0)))))</f>
        <v>1</v>
      </c>
      <c r="K39" s="132">
        <f>IF(J44="","",IF(J44&amp;H44=X44&amp;V44,0.5,IF(J44&amp;H44&gt;X44&amp;V44,1,IF(J44&gt;X44,1,0))))</f>
        <v>0</v>
      </c>
      <c r="L39" s="47"/>
      <c r="M39" s="47"/>
      <c r="N39" s="56"/>
      <c r="O39" s="44">
        <v>61573</v>
      </c>
      <c r="P39" s="137" t="s">
        <v>103</v>
      </c>
      <c r="Q39" s="137"/>
      <c r="R39" s="137"/>
      <c r="S39" s="45">
        <v>0</v>
      </c>
      <c r="T39" s="45">
        <v>41</v>
      </c>
      <c r="U39" s="45">
        <v>99</v>
      </c>
      <c r="V39" s="130">
        <f>IF(U39=0,"",SUM(T39:U39))</f>
        <v>140</v>
      </c>
      <c r="W39" s="131"/>
      <c r="X39" s="46">
        <f>IF(V39=0,"",IF(V39="","",IF(V39=H39,0.5,IF(V39&gt;H39,1,IF(AND(V39&gt;0,H39=""),1,0)))))</f>
        <v>0</v>
      </c>
      <c r="Y39" s="132">
        <f>IF(X44="","",IF(X44&amp;V44=J44&amp;H44,0.5,IF(X44&amp;V44&gt;J44&amp;H44,1,IF(X44&gt;J44,1,0))))</f>
        <v>1</v>
      </c>
    </row>
    <row r="40" spans="1:25" ht="12.75" customHeight="1">
      <c r="A40" s="90" t="s">
        <v>70</v>
      </c>
      <c r="B40" s="137"/>
      <c r="C40" s="137"/>
      <c r="D40" s="137"/>
      <c r="E40" s="45">
        <v>0</v>
      </c>
      <c r="F40" s="45">
        <v>44</v>
      </c>
      <c r="G40" s="45">
        <v>95</v>
      </c>
      <c r="H40" s="130">
        <f>IF(G40=0,"",SUM(F40:G40))</f>
        <v>139</v>
      </c>
      <c r="I40" s="131"/>
      <c r="J40" s="46">
        <f>IF(H40=0,"",IF(H40="","",IF(H40=V40,0.5,IF(H40&gt;V40,1,IF(AND(H40&gt;0,V40=""),1,0)))))</f>
        <v>0</v>
      </c>
      <c r="K40" s="133"/>
      <c r="L40" s="47"/>
      <c r="M40" s="47"/>
      <c r="N40" s="56"/>
      <c r="O40" s="89" t="s">
        <v>104</v>
      </c>
      <c r="P40" s="137"/>
      <c r="Q40" s="137"/>
      <c r="R40" s="137"/>
      <c r="S40" s="45">
        <v>1</v>
      </c>
      <c r="T40" s="45">
        <v>52</v>
      </c>
      <c r="U40" s="45">
        <v>103</v>
      </c>
      <c r="V40" s="130">
        <f>IF(U40=0,"",SUM(T40:U40))</f>
        <v>155</v>
      </c>
      <c r="W40" s="131"/>
      <c r="X40" s="46">
        <f>IF(V40=0,"",IF(V40="","",IF(V40=H40,0.5,IF(V40&gt;H40,1,IF(AND(V40&gt;0,H40=""),1,0)))))</f>
        <v>1</v>
      </c>
      <c r="Y40" s="133"/>
    </row>
    <row r="41" spans="1:25" ht="9" customHeight="1">
      <c r="A41" s="49" t="s">
        <v>17</v>
      </c>
      <c r="B41" s="138" t="s">
        <v>21</v>
      </c>
      <c r="C41" s="139"/>
      <c r="D41" s="140"/>
      <c r="E41" s="45"/>
      <c r="F41" s="45"/>
      <c r="G41" s="45"/>
      <c r="H41" s="135"/>
      <c r="I41" s="136"/>
      <c r="J41" s="46"/>
      <c r="K41" s="133"/>
      <c r="L41" s="47"/>
      <c r="M41" s="47"/>
      <c r="N41" s="56"/>
      <c r="O41" s="49" t="s">
        <v>17</v>
      </c>
      <c r="P41" s="138" t="s">
        <v>21</v>
      </c>
      <c r="Q41" s="139"/>
      <c r="R41" s="140"/>
      <c r="S41" s="45"/>
      <c r="T41" s="45"/>
      <c r="U41" s="45"/>
      <c r="V41" s="135"/>
      <c r="W41" s="136"/>
      <c r="X41" s="46"/>
      <c r="Y41" s="133"/>
    </row>
    <row r="42" spans="1:25" ht="12.75" customHeight="1">
      <c r="A42" s="44">
        <v>0</v>
      </c>
      <c r="B42" s="141"/>
      <c r="C42" s="142"/>
      <c r="D42" s="142"/>
      <c r="E42" s="45">
        <v>2</v>
      </c>
      <c r="F42" s="45">
        <v>34</v>
      </c>
      <c r="G42" s="45">
        <v>101</v>
      </c>
      <c r="H42" s="130">
        <f>IF(G42=0,"",SUM(F42:G42))</f>
        <v>135</v>
      </c>
      <c r="I42" s="131"/>
      <c r="J42" s="46">
        <f>IF(H42=0,"",IF(H42="","",IF(H42=V42,0.5,IF(H42&gt;V42,1,IF(AND(H42&gt;0,V42=""),1,0)))))</f>
        <v>1</v>
      </c>
      <c r="K42" s="133"/>
      <c r="L42" s="47"/>
      <c r="M42" s="47"/>
      <c r="N42" s="56"/>
      <c r="O42" s="44">
        <v>61545</v>
      </c>
      <c r="P42" s="141" t="s">
        <v>105</v>
      </c>
      <c r="Q42" s="142"/>
      <c r="R42" s="142"/>
      <c r="S42" s="45">
        <v>0</v>
      </c>
      <c r="T42" s="45">
        <v>34</v>
      </c>
      <c r="U42" s="45">
        <v>90</v>
      </c>
      <c r="V42" s="130">
        <f>IF(U42=0,"",SUM(T42:U42))</f>
        <v>124</v>
      </c>
      <c r="W42" s="131"/>
      <c r="X42" s="46">
        <f>IF(V42=0,"",IF(V42="","",IF(V42=H42,0.5,IF(V42&gt;H42,1,IF(AND(V42&gt;0,H42=""),1,0)))))</f>
        <v>0</v>
      </c>
      <c r="Y42" s="133"/>
    </row>
    <row r="43" spans="1:25" ht="12.75" customHeight="1">
      <c r="A43" s="50"/>
      <c r="B43" s="143"/>
      <c r="C43" s="144"/>
      <c r="D43" s="144"/>
      <c r="E43" s="45">
        <v>0</v>
      </c>
      <c r="F43" s="45">
        <v>41</v>
      </c>
      <c r="G43" s="45">
        <v>88</v>
      </c>
      <c r="H43" s="130">
        <f>IF(G43=0,"",SUM(F43:G43))</f>
        <v>129</v>
      </c>
      <c r="I43" s="131"/>
      <c r="J43" s="46">
        <f>IF(H43=0,"",IF(H43="","",IF(H43=V43,0.5,IF(H43&gt;V43,1,IF(AND(H43&gt;0,V43=""),1,0)))))</f>
        <v>0</v>
      </c>
      <c r="K43" s="134"/>
      <c r="L43" s="47"/>
      <c r="M43" s="47"/>
      <c r="N43" s="56"/>
      <c r="O43" s="163" t="s">
        <v>106</v>
      </c>
      <c r="P43" s="143"/>
      <c r="Q43" s="144"/>
      <c r="R43" s="144"/>
      <c r="S43" s="45">
        <v>3</v>
      </c>
      <c r="T43" s="45">
        <v>45</v>
      </c>
      <c r="U43" s="45">
        <v>90</v>
      </c>
      <c r="V43" s="130">
        <f>IF(U43=0,"",SUM(T43:U43))</f>
        <v>135</v>
      </c>
      <c r="W43" s="131"/>
      <c r="X43" s="46">
        <f>IF(V43=0,"",IF(V43="","",IF(V43=H43,0.5,IF(V43&gt;H43,1,IF(AND(V43&gt;0,H43=""),1,0)))))</f>
        <v>1</v>
      </c>
      <c r="Y43" s="134"/>
    </row>
    <row r="44" spans="1:25" ht="12.75" customHeight="1">
      <c r="A44" s="52"/>
      <c r="B44" s="56"/>
      <c r="C44" s="56"/>
      <c r="D44" s="56"/>
      <c r="E44" s="53">
        <f>IF(H44="","",SUM(E39:E43))</f>
        <v>2</v>
      </c>
      <c r="F44" s="54">
        <f>IF(SUM(F39:F43)=0,"",SUM(F39:F43))</f>
        <v>155</v>
      </c>
      <c r="G44" s="53">
        <f>IF(SUM(G39:G43)=0,"",SUM(G39:G43))</f>
        <v>391</v>
      </c>
      <c r="H44" s="145">
        <f>IF(SUM(H39:H43)=0,"",SUM(H39:H43))</f>
        <v>546</v>
      </c>
      <c r="I44" s="146"/>
      <c r="J44" s="53">
        <f>IF(H44="","",SUM(J39:J40,J42:J43))</f>
        <v>2</v>
      </c>
      <c r="K44" s="55"/>
      <c r="L44" s="48"/>
      <c r="M44" s="48"/>
      <c r="N44" s="56"/>
      <c r="O44" s="52"/>
      <c r="P44" s="56"/>
      <c r="Q44" s="56"/>
      <c r="R44" s="56"/>
      <c r="S44" s="53">
        <f>IF(V44="","",SUM(S39:S43))</f>
        <v>4</v>
      </c>
      <c r="T44" s="54">
        <f>IF(SUM(T39:T43)=0,"",SUM(T39:T43))</f>
        <v>172</v>
      </c>
      <c r="U44" s="53">
        <f>IF(SUM(U39:U43)=0,"",SUM(U39:U43))</f>
        <v>382</v>
      </c>
      <c r="V44" s="145">
        <f>IF(SUM(V39:V43)=0,"",SUM(V39:V43))</f>
        <v>554</v>
      </c>
      <c r="W44" s="146"/>
      <c r="X44" s="53">
        <f>IF(V44="","",SUM(X39:X40,X42:X43))</f>
        <v>2</v>
      </c>
      <c r="Y44" s="55"/>
    </row>
    <row r="45" spans="1:25" ht="9" customHeight="1">
      <c r="A45" s="38" t="s">
        <v>17</v>
      </c>
      <c r="B45" s="125" t="s">
        <v>58</v>
      </c>
      <c r="C45" s="111"/>
      <c r="D45" s="126"/>
      <c r="E45" s="40" t="s">
        <v>59</v>
      </c>
      <c r="F45" s="40" t="s">
        <v>18</v>
      </c>
      <c r="G45" s="40" t="s">
        <v>19</v>
      </c>
      <c r="H45" s="125" t="s">
        <v>20</v>
      </c>
      <c r="I45" s="126"/>
      <c r="J45" s="39" t="s">
        <v>48</v>
      </c>
      <c r="K45" s="41" t="s">
        <v>47</v>
      </c>
      <c r="L45" s="42"/>
      <c r="M45" s="42"/>
      <c r="N45" s="56"/>
      <c r="O45" s="38" t="s">
        <v>17</v>
      </c>
      <c r="P45" s="125" t="s">
        <v>58</v>
      </c>
      <c r="Q45" s="111"/>
      <c r="R45" s="126"/>
      <c r="S45" s="40" t="s">
        <v>59</v>
      </c>
      <c r="T45" s="40" t="s">
        <v>18</v>
      </c>
      <c r="U45" s="40" t="s">
        <v>19</v>
      </c>
      <c r="V45" s="125" t="s">
        <v>20</v>
      </c>
      <c r="W45" s="126"/>
      <c r="X45" s="39" t="s">
        <v>48</v>
      </c>
      <c r="Y45" s="41" t="s">
        <v>47</v>
      </c>
    </row>
    <row r="46" spans="1:25" ht="12.75" customHeight="1">
      <c r="A46" s="44">
        <v>16013</v>
      </c>
      <c r="B46" s="137" t="s">
        <v>93</v>
      </c>
      <c r="C46" s="137"/>
      <c r="D46" s="137"/>
      <c r="E46" s="45">
        <v>0</v>
      </c>
      <c r="F46" s="45">
        <v>53</v>
      </c>
      <c r="G46" s="45">
        <v>103</v>
      </c>
      <c r="H46" s="130">
        <f>IF(G46=0,"",SUM(F46:G46))</f>
        <v>156</v>
      </c>
      <c r="I46" s="131"/>
      <c r="J46" s="46">
        <f>IF(H46=0,"",IF(H46="","",IF(H46=V46,0.5,IF(H46&gt;V46,1,IF(AND(H46&gt;0,V46=""),1,0)))))</f>
        <v>1</v>
      </c>
      <c r="K46" s="132">
        <f>IF(J51="","",IF(J51&amp;H51=X51&amp;V51,0.5,IF(J51&amp;H51&gt;X51&amp;V51,1,IF(J51&gt;X51,1,0))))</f>
        <v>1</v>
      </c>
      <c r="L46" s="47"/>
      <c r="M46" s="47"/>
      <c r="N46" s="56"/>
      <c r="O46" s="44">
        <v>71781</v>
      </c>
      <c r="P46" s="137" t="s">
        <v>107</v>
      </c>
      <c r="Q46" s="137"/>
      <c r="R46" s="137"/>
      <c r="S46" s="45">
        <v>1</v>
      </c>
      <c r="T46" s="45">
        <v>53</v>
      </c>
      <c r="U46" s="45">
        <v>98</v>
      </c>
      <c r="V46" s="130">
        <f>IF(U46=0,"",SUM(T46:U46))</f>
        <v>151</v>
      </c>
      <c r="W46" s="131"/>
      <c r="X46" s="46">
        <f>IF(V46=0,"",IF(V46="","",IF(V46=H46,0.5,IF(V46&gt;H46,1,IF(AND(V46&gt;0,H46=""),1,0)))))</f>
        <v>0</v>
      </c>
      <c r="Y46" s="132">
        <f>IF(X51="","",IF(X51&amp;V51=J51&amp;H51,0.5,IF(X51&amp;V51&gt;J51&amp;H51,1,IF(X51&gt;J51,1,0))))</f>
        <v>0</v>
      </c>
    </row>
    <row r="47" spans="1:25" ht="12.75" customHeight="1">
      <c r="A47" s="90" t="s">
        <v>94</v>
      </c>
      <c r="B47" s="137"/>
      <c r="C47" s="137"/>
      <c r="D47" s="137"/>
      <c r="E47" s="45">
        <v>1</v>
      </c>
      <c r="F47" s="45">
        <v>54</v>
      </c>
      <c r="G47" s="45">
        <v>92</v>
      </c>
      <c r="H47" s="130">
        <f>IF(G47=0,"",SUM(F47:G47))</f>
        <v>146</v>
      </c>
      <c r="I47" s="131"/>
      <c r="J47" s="46">
        <f>IF(H47=0,"",IF(H47="","",IF(H47=V47,0.5,IF(H47&gt;V47,1,IF(AND(H47&gt;0,V47=""),1,0)))))</f>
        <v>0</v>
      </c>
      <c r="K47" s="133"/>
      <c r="L47" s="47"/>
      <c r="M47" s="47"/>
      <c r="N47" s="56"/>
      <c r="O47" s="89" t="s">
        <v>108</v>
      </c>
      <c r="P47" s="137"/>
      <c r="Q47" s="137"/>
      <c r="R47" s="137"/>
      <c r="S47" s="45">
        <v>1</v>
      </c>
      <c r="T47" s="45">
        <v>45</v>
      </c>
      <c r="U47" s="45">
        <v>103</v>
      </c>
      <c r="V47" s="130">
        <f>IF(U47=0,"",SUM(T47:U47))</f>
        <v>148</v>
      </c>
      <c r="W47" s="131"/>
      <c r="X47" s="46">
        <f>IF(V47=0,"",IF(V47="","",IF(V47=H47,0.5,IF(V47&gt;H47,1,IF(AND(V47&gt;0,H47=""),1,0)))))</f>
        <v>1</v>
      </c>
      <c r="Y47" s="133"/>
    </row>
    <row r="48" spans="1:25" ht="9" customHeight="1">
      <c r="A48" s="49" t="s">
        <v>17</v>
      </c>
      <c r="B48" s="138" t="s">
        <v>21</v>
      </c>
      <c r="C48" s="139"/>
      <c r="D48" s="140"/>
      <c r="E48" s="45"/>
      <c r="F48" s="45"/>
      <c r="G48" s="45"/>
      <c r="H48" s="135"/>
      <c r="I48" s="136"/>
      <c r="J48" s="46"/>
      <c r="K48" s="133"/>
      <c r="L48" s="47"/>
      <c r="M48" s="47"/>
      <c r="N48" s="56"/>
      <c r="O48" s="49" t="s">
        <v>17</v>
      </c>
      <c r="P48" s="138" t="s">
        <v>21</v>
      </c>
      <c r="Q48" s="139"/>
      <c r="R48" s="140"/>
      <c r="S48" s="45"/>
      <c r="T48" s="45"/>
      <c r="U48" s="45"/>
      <c r="V48" s="135"/>
      <c r="W48" s="136"/>
      <c r="X48" s="46"/>
      <c r="Y48" s="133"/>
    </row>
    <row r="49" spans="1:25" ht="12.75" customHeight="1">
      <c r="A49" s="44">
        <v>0</v>
      </c>
      <c r="B49" s="141"/>
      <c r="C49" s="142"/>
      <c r="D49" s="142"/>
      <c r="E49" s="45">
        <v>0</v>
      </c>
      <c r="F49" s="45">
        <v>43</v>
      </c>
      <c r="G49" s="45">
        <v>95</v>
      </c>
      <c r="H49" s="130">
        <f>IF(G49=0,"",SUM(F49:G49))</f>
        <v>138</v>
      </c>
      <c r="I49" s="131"/>
      <c r="J49" s="46">
        <f>IF(H49=0,"",IF(H49="","",IF(H49=V49,0.5,IF(H49&gt;V49,1,IF(AND(H49&gt;0,V49=""),1,0)))))</f>
        <v>0</v>
      </c>
      <c r="K49" s="133"/>
      <c r="L49" s="47"/>
      <c r="M49" s="47"/>
      <c r="N49" s="56"/>
      <c r="O49" s="44">
        <v>0</v>
      </c>
      <c r="P49" s="141"/>
      <c r="Q49" s="142"/>
      <c r="R49" s="142"/>
      <c r="S49" s="45">
        <v>0</v>
      </c>
      <c r="T49" s="45">
        <v>44</v>
      </c>
      <c r="U49" s="45">
        <v>103</v>
      </c>
      <c r="V49" s="130">
        <f>IF(U49=0,"",SUM(T49:U49))</f>
        <v>147</v>
      </c>
      <c r="W49" s="131"/>
      <c r="X49" s="46">
        <f>IF(V49=0,"",IF(V49="","",IF(V49=H49,0.5,IF(V49&gt;H49,1,IF(AND(V49&gt;0,H49=""),1,0)))))</f>
        <v>1</v>
      </c>
      <c r="Y49" s="133"/>
    </row>
    <row r="50" spans="1:25" ht="12.75" customHeight="1">
      <c r="A50" s="50"/>
      <c r="B50" s="143"/>
      <c r="C50" s="144"/>
      <c r="D50" s="144"/>
      <c r="E50" s="45">
        <v>0</v>
      </c>
      <c r="F50" s="45">
        <v>80</v>
      </c>
      <c r="G50" s="45">
        <v>97</v>
      </c>
      <c r="H50" s="130">
        <f>IF(G50=0,"",SUM(F50:G50))</f>
        <v>177</v>
      </c>
      <c r="I50" s="131"/>
      <c r="J50" s="46">
        <f>IF(H50=0,"",IF(H50="","",IF(H50=V50,0.5,IF(H50&gt;V50,1,IF(AND(H50&gt;0,V50=""),1,0)))))</f>
        <v>1</v>
      </c>
      <c r="K50" s="134"/>
      <c r="L50" s="47"/>
      <c r="M50" s="47"/>
      <c r="N50" s="56"/>
      <c r="O50" s="51"/>
      <c r="P50" s="143"/>
      <c r="Q50" s="144"/>
      <c r="R50" s="144"/>
      <c r="S50" s="45">
        <v>0</v>
      </c>
      <c r="T50" s="45">
        <v>63</v>
      </c>
      <c r="U50" s="45">
        <v>105</v>
      </c>
      <c r="V50" s="130">
        <f>IF(U50=0,"",SUM(T50:U50))</f>
        <v>168</v>
      </c>
      <c r="W50" s="131"/>
      <c r="X50" s="46">
        <f>IF(V50=0,"",IF(V50="","",IF(V50=H50,0.5,IF(V50&gt;H50,1,IF(AND(V50&gt;0,H50=""),1,0)))))</f>
        <v>0</v>
      </c>
      <c r="Y50" s="134"/>
    </row>
    <row r="51" spans="1:25" ht="12.75" customHeight="1" thickBot="1">
      <c r="A51" s="58"/>
      <c r="B51" s="58"/>
      <c r="C51" s="58"/>
      <c r="D51" s="58"/>
      <c r="E51" s="53">
        <f>IF(H51="","",SUM(E46:E50))</f>
        <v>1</v>
      </c>
      <c r="F51" s="54">
        <f>IF(SUM(F46:F50)=0,"",SUM(F46:F50))</f>
        <v>230</v>
      </c>
      <c r="G51" s="53">
        <f>IF(SUM(G46:G50)=0,"",SUM(G46:G50))</f>
        <v>387</v>
      </c>
      <c r="H51" s="145">
        <f>IF(SUM(H46:H50)=0,"",SUM(H46:H50))</f>
        <v>617</v>
      </c>
      <c r="I51" s="146"/>
      <c r="J51" s="53">
        <f>IF(H51="","",SUM(J46:J47,J49:J50))</f>
        <v>2</v>
      </c>
      <c r="K51" s="59"/>
      <c r="L51" s="48"/>
      <c r="M51" s="48"/>
      <c r="N51" s="56"/>
      <c r="O51" s="56"/>
      <c r="P51" s="56"/>
      <c r="Q51" s="56"/>
      <c r="R51" s="56"/>
      <c r="S51" s="53">
        <f>IF(V51="","",SUM(S46:S50))</f>
        <v>2</v>
      </c>
      <c r="T51" s="54">
        <f>IF(SUM(T46:T50)=0,"",SUM(T46:T50))</f>
        <v>205</v>
      </c>
      <c r="U51" s="53">
        <f>IF(SUM(U46:U50)=0,"",SUM(U46:U50))</f>
        <v>409</v>
      </c>
      <c r="V51" s="145">
        <f>IF(SUM(V46:V50)=0,"",SUM(V46:V50))</f>
        <v>614</v>
      </c>
      <c r="W51" s="146"/>
      <c r="X51" s="53">
        <f>IF(V51="","",SUM(X46:X47,X49:X50))</f>
        <v>2</v>
      </c>
      <c r="Y51" s="59"/>
    </row>
    <row r="52" spans="1:26" ht="12.75" customHeight="1">
      <c r="A52" s="58"/>
      <c r="B52" s="58"/>
      <c r="C52" s="58"/>
      <c r="D52" s="60"/>
      <c r="E52" s="61" t="s">
        <v>49</v>
      </c>
      <c r="F52" s="61" t="s">
        <v>50</v>
      </c>
      <c r="G52" s="61" t="s">
        <v>51</v>
      </c>
      <c r="H52" s="147" t="s">
        <v>52</v>
      </c>
      <c r="I52" s="147"/>
      <c r="J52" s="61" t="s">
        <v>48</v>
      </c>
      <c r="K52" s="61" t="s">
        <v>47</v>
      </c>
      <c r="L52" s="62"/>
      <c r="M52" s="63"/>
      <c r="N52" s="58"/>
      <c r="O52" s="58"/>
      <c r="P52" s="58"/>
      <c r="Q52" s="58"/>
      <c r="R52" s="64"/>
      <c r="S52" s="61" t="s">
        <v>49</v>
      </c>
      <c r="T52" s="61" t="s">
        <v>50</v>
      </c>
      <c r="U52" s="61" t="s">
        <v>51</v>
      </c>
      <c r="V52" s="147" t="s">
        <v>52</v>
      </c>
      <c r="W52" s="147"/>
      <c r="X52" s="61" t="s">
        <v>48</v>
      </c>
      <c r="Y52" s="61" t="s">
        <v>47</v>
      </c>
      <c r="Z52" s="65"/>
    </row>
    <row r="53" spans="1:25" ht="14.25" customHeight="1">
      <c r="A53" s="58"/>
      <c r="B53" s="58"/>
      <c r="C53" s="58"/>
      <c r="D53" s="63"/>
      <c r="E53" s="66">
        <f>IF(H53="","",SUM(E16,E23,E30,E37,E44,E51))</f>
        <v>11</v>
      </c>
      <c r="F53" s="66">
        <f>IF(SUM(F16,F23,F30,F37,F44,F51)=0,"",SUM(F16,F23,F30,F37,F44,F51))</f>
        <v>1288</v>
      </c>
      <c r="G53" s="66">
        <f>IF(SUM(G16,G23,G30,G37,G44,G51)=0,"",SUM(G16,G23,G30,G37,G44,G51))</f>
        <v>2333</v>
      </c>
      <c r="H53" s="150">
        <f>IF(SUM(H16,H23,H30,H37,H44,H51)=0,"",SUM(H16,H23,H30,H37,H44,H51))</f>
        <v>3621</v>
      </c>
      <c r="I53" s="150"/>
      <c r="J53" s="66">
        <f>IF(H53="","",SUM(J16,J23,J30,J37,J44,J51))</f>
        <v>17</v>
      </c>
      <c r="K53" s="66">
        <f>IF(J53="","",SUM(K11,K18,K25,K32,K39,K46))</f>
        <v>5</v>
      </c>
      <c r="L53" s="151" t="s">
        <v>22</v>
      </c>
      <c r="M53" s="151"/>
      <c r="N53" s="151"/>
      <c r="O53" s="37"/>
      <c r="P53" s="58"/>
      <c r="Q53" s="58"/>
      <c r="R53" s="63"/>
      <c r="S53" s="66">
        <f>IF(V53="","",SUM(S16,S23,S30,S37,S44,S51))</f>
        <v>15</v>
      </c>
      <c r="T53" s="66">
        <f>IF(SUM(T16,T23,T30,T37,T44,T51)=0,"",SUM(T16,T23,T30,T37,T44,T51))</f>
        <v>1255</v>
      </c>
      <c r="U53" s="66">
        <f>IF(SUM(U16,U23,U30,U37,U44,U51)=0,"",SUM(U16,U23,U30,U37,U44,U51))</f>
        <v>2296</v>
      </c>
      <c r="V53" s="150">
        <f>IF(SUM(V16,V23,V30,V37,V44,V51)=0,"",SUM(V16,V23,V30,V37,V44,V51))</f>
        <v>3551</v>
      </c>
      <c r="W53" s="150"/>
      <c r="X53" s="66">
        <f>IF(V53="","",SUM(X16,X23,X30,X37,X44,X51))</f>
        <v>7</v>
      </c>
      <c r="Y53" s="66">
        <f>IF(X53="","",SUM(Y11,Y18,Y25,Y32,Y39,Y46))</f>
        <v>1</v>
      </c>
    </row>
    <row r="54" spans="3:24" ht="13.5" customHeight="1">
      <c r="C54" s="67" t="s">
        <v>23</v>
      </c>
      <c r="D54" s="68">
        <f>IF(SUM(H16,H23,H30,H37,H44,H51)=0,"",SUM(H16,H23,H30,H37,H44,H51))</f>
        <v>3621</v>
      </c>
      <c r="E54" s="162" t="s">
        <v>24</v>
      </c>
      <c r="F54" s="162"/>
      <c r="G54" s="162"/>
      <c r="H54" s="162"/>
      <c r="I54" s="162"/>
      <c r="J54" s="68">
        <f>IF(D54="","",IF(D54=R54,1,IF(D54&gt;R54,2,0)))</f>
        <v>2</v>
      </c>
      <c r="K54" s="30"/>
      <c r="L54" s="69">
        <f>IF(K53="","",SUM(K53,J54))</f>
        <v>7</v>
      </c>
      <c r="M54" s="70" t="s">
        <v>25</v>
      </c>
      <c r="N54" s="71">
        <f>IF(Y53="","",SUM(X54,Y53))</f>
        <v>1</v>
      </c>
      <c r="O54" s="72"/>
      <c r="Q54" s="67" t="s">
        <v>23</v>
      </c>
      <c r="R54" s="68">
        <f>IF(SUM(V16,V23,V30,V37,V44,V51)=0,"",SUM(V16,V23,V30,V37,V44,V51))</f>
        <v>3551</v>
      </c>
      <c r="S54" s="162" t="s">
        <v>24</v>
      </c>
      <c r="T54" s="162"/>
      <c r="U54" s="162"/>
      <c r="V54" s="162"/>
      <c r="W54" s="67"/>
      <c r="X54" s="68">
        <f>IF(R54="","",IF(R54=D54,1,IF(R54&gt;D54,2,0)))</f>
        <v>0</v>
      </c>
    </row>
    <row r="55" spans="5:14" ht="13.5" customHeight="1">
      <c r="E55" s="73"/>
      <c r="K55" s="67" t="s">
        <v>26</v>
      </c>
      <c r="L55" s="74">
        <f>IF(L54="","",IF(L54=0,0,IF(L54=N54,1,IF(L54&gt;N54,2,0))))</f>
        <v>2</v>
      </c>
      <c r="M55" s="70" t="s">
        <v>25</v>
      </c>
      <c r="N55" s="74">
        <f>IF(N54="","",IF(N54=0,0,IF(N54=L54,1,IF(N54&gt;L54,2,0))))</f>
        <v>0</v>
      </c>
    </row>
    <row r="56" spans="11:14" ht="4.5" customHeight="1">
      <c r="K56" s="30"/>
      <c r="L56" s="14"/>
      <c r="N56" s="14"/>
    </row>
    <row r="57" spans="2:25" ht="10.5" customHeight="1">
      <c r="B57" s="75" t="s">
        <v>27</v>
      </c>
      <c r="H57" s="75" t="s">
        <v>28</v>
      </c>
      <c r="I57" s="76" t="s">
        <v>63</v>
      </c>
      <c r="J57" s="77" t="s">
        <v>29</v>
      </c>
      <c r="K57" s="78" t="s">
        <v>56</v>
      </c>
      <c r="L57" s="79" t="s">
        <v>30</v>
      </c>
      <c r="M57" s="14"/>
      <c r="Q57" s="80"/>
      <c r="R57" s="75" t="s">
        <v>31</v>
      </c>
      <c r="U57" s="75" t="s">
        <v>32</v>
      </c>
      <c r="V57" s="78" t="s">
        <v>56</v>
      </c>
      <c r="W57" s="81" t="s">
        <v>29</v>
      </c>
      <c r="X57" s="78" t="s">
        <v>63</v>
      </c>
      <c r="Y57" s="77" t="s">
        <v>30</v>
      </c>
    </row>
    <row r="58" spans="2:25" ht="10.5" customHeight="1">
      <c r="B58" s="75" t="s">
        <v>33</v>
      </c>
      <c r="H58" s="75" t="s">
        <v>34</v>
      </c>
      <c r="I58" s="76" t="s">
        <v>63</v>
      </c>
      <c r="J58" s="81" t="s">
        <v>29</v>
      </c>
      <c r="K58" s="78" t="s">
        <v>56</v>
      </c>
      <c r="L58" s="79" t="s">
        <v>30</v>
      </c>
      <c r="M58" s="14"/>
      <c r="Q58" s="80"/>
      <c r="R58" s="75" t="s">
        <v>35</v>
      </c>
      <c r="U58" s="75" t="s">
        <v>36</v>
      </c>
      <c r="V58" s="78"/>
      <c r="W58" s="81" t="s">
        <v>29</v>
      </c>
      <c r="X58" s="78" t="s">
        <v>63</v>
      </c>
      <c r="Y58" s="77" t="s">
        <v>30</v>
      </c>
    </row>
    <row r="59" spans="2:25" ht="10.5" customHeight="1">
      <c r="B59" s="75" t="s">
        <v>37</v>
      </c>
      <c r="H59" s="75" t="s">
        <v>38</v>
      </c>
      <c r="I59" s="78" t="s">
        <v>56</v>
      </c>
      <c r="J59" s="81" t="s">
        <v>29</v>
      </c>
      <c r="K59" s="78" t="s">
        <v>63</v>
      </c>
      <c r="L59" s="79" t="s">
        <v>30</v>
      </c>
      <c r="M59" s="14"/>
      <c r="Q59" s="80"/>
      <c r="R59" s="75" t="s">
        <v>39</v>
      </c>
      <c r="U59" s="75" t="s">
        <v>40</v>
      </c>
      <c r="V59" s="78" t="s">
        <v>56</v>
      </c>
      <c r="W59" s="81" t="s">
        <v>29</v>
      </c>
      <c r="X59" s="91" t="s">
        <v>63</v>
      </c>
      <c r="Y59" s="77" t="s">
        <v>30</v>
      </c>
    </row>
    <row r="60" spans="8:25" ht="10.5" customHeight="1">
      <c r="H60" s="82" t="s">
        <v>41</v>
      </c>
      <c r="I60" s="78" t="s">
        <v>63</v>
      </c>
      <c r="J60" s="83" t="s">
        <v>29</v>
      </c>
      <c r="K60" s="78" t="s">
        <v>56</v>
      </c>
      <c r="L60" s="84" t="s">
        <v>30</v>
      </c>
      <c r="P60" s="75" t="s">
        <v>42</v>
      </c>
      <c r="Q60" s="78" t="s">
        <v>56</v>
      </c>
      <c r="U60" s="82" t="s">
        <v>41</v>
      </c>
      <c r="V60" s="78" t="s">
        <v>63</v>
      </c>
      <c r="W60" s="83" t="s">
        <v>29</v>
      </c>
      <c r="X60" s="78" t="s">
        <v>56</v>
      </c>
      <c r="Y60" s="85" t="s">
        <v>30</v>
      </c>
    </row>
    <row r="61" spans="1:26" s="101" customFormat="1" ht="10.5" customHeight="1">
      <c r="A61" s="92"/>
      <c r="B61" s="93" t="s">
        <v>73</v>
      </c>
      <c r="C61" s="94"/>
      <c r="D61" s="94"/>
      <c r="E61" s="94"/>
      <c r="F61" s="94"/>
      <c r="G61" s="92"/>
      <c r="H61" s="93" t="s">
        <v>74</v>
      </c>
      <c r="I61" s="95" t="s">
        <v>63</v>
      </c>
      <c r="J61" s="96" t="s">
        <v>75</v>
      </c>
      <c r="K61" s="95" t="s">
        <v>56</v>
      </c>
      <c r="L61" s="96" t="s">
        <v>76</v>
      </c>
      <c r="M61" s="94"/>
      <c r="N61" s="94"/>
      <c r="O61" s="94"/>
      <c r="P61" s="94"/>
      <c r="Q61" s="94"/>
      <c r="R61" s="97"/>
      <c r="S61" s="94"/>
      <c r="T61" s="94"/>
      <c r="U61" s="93" t="s">
        <v>77</v>
      </c>
      <c r="V61" s="98" t="s">
        <v>63</v>
      </c>
      <c r="W61" s="99" t="s">
        <v>29</v>
      </c>
      <c r="X61" s="98" t="s">
        <v>56</v>
      </c>
      <c r="Y61" s="99" t="s">
        <v>30</v>
      </c>
      <c r="Z61" s="100"/>
    </row>
    <row r="62" spans="1:26" s="101" customFormat="1" ht="10.5" customHeight="1">
      <c r="A62" s="92"/>
      <c r="B62" s="93"/>
      <c r="C62" s="102"/>
      <c r="D62" s="102"/>
      <c r="E62" s="102"/>
      <c r="F62" s="102"/>
      <c r="G62" s="92"/>
      <c r="H62" s="93" t="s">
        <v>78</v>
      </c>
      <c r="I62" s="95" t="s">
        <v>56</v>
      </c>
      <c r="J62" s="103" t="s">
        <v>29</v>
      </c>
      <c r="K62" s="95" t="s">
        <v>63</v>
      </c>
      <c r="L62" s="96" t="s">
        <v>30</v>
      </c>
      <c r="M62" s="102"/>
      <c r="N62" s="102"/>
      <c r="O62" s="102"/>
      <c r="P62" s="102"/>
      <c r="Q62" s="102"/>
      <c r="R62" s="97"/>
      <c r="S62" s="102"/>
      <c r="T62" s="102"/>
      <c r="U62" s="93" t="s">
        <v>79</v>
      </c>
      <c r="V62" s="104" t="s">
        <v>63</v>
      </c>
      <c r="W62" s="97" t="s">
        <v>29</v>
      </c>
      <c r="X62" s="105" t="s">
        <v>56</v>
      </c>
      <c r="Y62" s="97" t="s">
        <v>30</v>
      </c>
      <c r="Z62" s="100"/>
    </row>
    <row r="63" spans="1:26" s="101" customFormat="1" ht="10.5" customHeight="1">
      <c r="A63" s="92"/>
      <c r="B63" s="93" t="s">
        <v>80</v>
      </c>
      <c r="C63" s="102"/>
      <c r="D63" s="102"/>
      <c r="E63" s="102"/>
      <c r="F63" s="102"/>
      <c r="G63" s="92"/>
      <c r="H63" s="93" t="s">
        <v>81</v>
      </c>
      <c r="I63" s="155">
        <v>45879</v>
      </c>
      <c r="J63" s="156"/>
      <c r="K63" s="157"/>
      <c r="L63" s="96"/>
      <c r="M63" s="102"/>
      <c r="N63" s="102"/>
      <c r="O63" s="102"/>
      <c r="P63" s="102"/>
      <c r="Q63" s="93" t="s">
        <v>82</v>
      </c>
      <c r="R63" s="93" t="s">
        <v>83</v>
      </c>
      <c r="S63" s="105" t="s">
        <v>63</v>
      </c>
      <c r="T63" s="102"/>
      <c r="U63" s="93" t="s">
        <v>84</v>
      </c>
      <c r="V63" s="105" t="s">
        <v>56</v>
      </c>
      <c r="W63" s="102"/>
      <c r="X63" s="93" t="s">
        <v>85</v>
      </c>
      <c r="Y63" s="105" t="s">
        <v>56</v>
      </c>
      <c r="Z63" s="100"/>
    </row>
    <row r="64" spans="2:26" s="101" customFormat="1" ht="10.5" customHeight="1">
      <c r="B64" s="106"/>
      <c r="C64" s="107"/>
      <c r="D64" s="107"/>
      <c r="E64" s="107"/>
      <c r="F64" s="107"/>
      <c r="G64" s="106"/>
      <c r="H64" s="108"/>
      <c r="I64" s="109"/>
      <c r="J64" s="110"/>
      <c r="K64" s="109"/>
      <c r="L64" s="110"/>
      <c r="M64" s="107"/>
      <c r="N64" s="107"/>
      <c r="Z64" s="100"/>
    </row>
    <row r="65" spans="1:26" ht="18" customHeight="1">
      <c r="A65" s="80"/>
      <c r="B65" s="75" t="s">
        <v>43</v>
      </c>
      <c r="C65" s="152" t="s">
        <v>109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86"/>
    </row>
    <row r="66" spans="1:26" ht="18" customHeight="1">
      <c r="A66" s="152" t="s">
        <v>110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86"/>
    </row>
    <row r="67" spans="1:26" ht="18" customHeight="1">
      <c r="A67" s="164" t="s">
        <v>112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86"/>
    </row>
    <row r="68" spans="1:26" ht="18" customHeight="1">
      <c r="A68" s="20"/>
      <c r="B68" s="87" t="s">
        <v>44</v>
      </c>
      <c r="C68" s="149" t="s">
        <v>65</v>
      </c>
      <c r="D68" s="149"/>
      <c r="E68" s="149"/>
      <c r="F68" s="149"/>
      <c r="G68" s="18"/>
      <c r="H68" s="18"/>
      <c r="I68" s="18"/>
      <c r="J68" s="18"/>
      <c r="K68" s="87" t="s">
        <v>45</v>
      </c>
      <c r="L68" s="148" t="s">
        <v>87</v>
      </c>
      <c r="M68" s="148"/>
      <c r="N68" s="148"/>
      <c r="O68" s="148"/>
      <c r="P68" s="148"/>
      <c r="Q68" s="18"/>
      <c r="R68" s="20"/>
      <c r="S68" s="87" t="s">
        <v>46</v>
      </c>
      <c r="T68" s="149" t="s">
        <v>97</v>
      </c>
      <c r="U68" s="149"/>
      <c r="V68" s="149"/>
      <c r="W68" s="149"/>
      <c r="X68" s="149"/>
      <c r="Y68" s="149"/>
      <c r="Z68" s="88"/>
    </row>
    <row r="69" spans="3:26" ht="15.75" customHeight="1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T69" s="161"/>
      <c r="U69" s="161"/>
      <c r="V69" s="161"/>
      <c r="W69" s="161"/>
      <c r="X69" s="161"/>
      <c r="Y69" s="161"/>
      <c r="Z69" s="151"/>
    </row>
    <row r="70" spans="10:24" ht="12.75">
      <c r="J70" s="73"/>
      <c r="X70" s="73"/>
    </row>
    <row r="71" ht="12.75">
      <c r="E71" s="73"/>
    </row>
  </sheetData>
  <sheetProtection selectLockedCells="1"/>
  <mergeCells count="178">
    <mergeCell ref="H51:I51"/>
    <mergeCell ref="V51:W51"/>
    <mergeCell ref="H52:I52"/>
    <mergeCell ref="C69:F69"/>
    <mergeCell ref="G69:K69"/>
    <mergeCell ref="L69:P69"/>
    <mergeCell ref="T69:Z69"/>
    <mergeCell ref="E54:I54"/>
    <mergeCell ref="S54:V54"/>
    <mergeCell ref="C65:Y65"/>
    <mergeCell ref="L68:P68"/>
    <mergeCell ref="T68:Y68"/>
    <mergeCell ref="H53:I53"/>
    <mergeCell ref="L53:N53"/>
    <mergeCell ref="V53:W53"/>
    <mergeCell ref="A66:Y66"/>
    <mergeCell ref="A67:Y67"/>
    <mergeCell ref="C68:F68"/>
    <mergeCell ref="I63:K63"/>
    <mergeCell ref="V52:W52"/>
    <mergeCell ref="B46:D47"/>
    <mergeCell ref="H46:I46"/>
    <mergeCell ref="K46:K50"/>
    <mergeCell ref="P46:R47"/>
    <mergeCell ref="B48:D48"/>
    <mergeCell ref="B49:D50"/>
    <mergeCell ref="H49:I49"/>
    <mergeCell ref="P49:R50"/>
    <mergeCell ref="H50:I50"/>
    <mergeCell ref="V46:W46"/>
    <mergeCell ref="Y46:Y50"/>
    <mergeCell ref="H47:I47"/>
    <mergeCell ref="V47:W47"/>
    <mergeCell ref="H48:I48"/>
    <mergeCell ref="V49:W49"/>
    <mergeCell ref="V50:W50"/>
    <mergeCell ref="P48:R48"/>
    <mergeCell ref="V48:W48"/>
    <mergeCell ref="H44:I44"/>
    <mergeCell ref="V44:W44"/>
    <mergeCell ref="B45:D45"/>
    <mergeCell ref="H45:I45"/>
    <mergeCell ref="P45:R45"/>
    <mergeCell ref="V45:W45"/>
    <mergeCell ref="B39:D40"/>
    <mergeCell ref="H39:I39"/>
    <mergeCell ref="K39:K43"/>
    <mergeCell ref="P39:R40"/>
    <mergeCell ref="B41:D41"/>
    <mergeCell ref="P41:R41"/>
    <mergeCell ref="B42:D43"/>
    <mergeCell ref="H42:I42"/>
    <mergeCell ref="P42:R43"/>
    <mergeCell ref="H43:I43"/>
    <mergeCell ref="V39:W39"/>
    <mergeCell ref="Y39:Y43"/>
    <mergeCell ref="H40:I40"/>
    <mergeCell ref="V40:W40"/>
    <mergeCell ref="H41:I41"/>
    <mergeCell ref="V41:W41"/>
    <mergeCell ref="V42:W42"/>
    <mergeCell ref="V43:W43"/>
    <mergeCell ref="H37:I37"/>
    <mergeCell ref="V37:W37"/>
    <mergeCell ref="B38:D38"/>
    <mergeCell ref="H38:I38"/>
    <mergeCell ref="P38:R38"/>
    <mergeCell ref="V38:W38"/>
    <mergeCell ref="B32:D33"/>
    <mergeCell ref="H32:I32"/>
    <mergeCell ref="K32:K36"/>
    <mergeCell ref="P32:R33"/>
    <mergeCell ref="B34:D34"/>
    <mergeCell ref="P34:R34"/>
    <mergeCell ref="B35:D36"/>
    <mergeCell ref="H35:I35"/>
    <mergeCell ref="P35:R36"/>
    <mergeCell ref="H36:I36"/>
    <mergeCell ref="V32:W32"/>
    <mergeCell ref="Y32:Y36"/>
    <mergeCell ref="H33:I33"/>
    <mergeCell ref="V33:W33"/>
    <mergeCell ref="H34:I34"/>
    <mergeCell ref="V34:W34"/>
    <mergeCell ref="V35:W35"/>
    <mergeCell ref="V36:W36"/>
    <mergeCell ref="H30:I30"/>
    <mergeCell ref="V30:W30"/>
    <mergeCell ref="B31:D31"/>
    <mergeCell ref="H31:I31"/>
    <mergeCell ref="P31:R31"/>
    <mergeCell ref="V31:W31"/>
    <mergeCell ref="B25:D26"/>
    <mergeCell ref="H25:I25"/>
    <mergeCell ref="K25:K29"/>
    <mergeCell ref="P25:R26"/>
    <mergeCell ref="B27:D27"/>
    <mergeCell ref="P27:R27"/>
    <mergeCell ref="B28:D29"/>
    <mergeCell ref="H28:I28"/>
    <mergeCell ref="P28:R29"/>
    <mergeCell ref="H29:I29"/>
    <mergeCell ref="V25:W25"/>
    <mergeCell ref="Y25:Y29"/>
    <mergeCell ref="H26:I26"/>
    <mergeCell ref="V26:W26"/>
    <mergeCell ref="H27:I27"/>
    <mergeCell ref="V27:W27"/>
    <mergeCell ref="V28:W28"/>
    <mergeCell ref="V29:W29"/>
    <mergeCell ref="H23:I23"/>
    <mergeCell ref="V23:W23"/>
    <mergeCell ref="B24:D24"/>
    <mergeCell ref="H24:I24"/>
    <mergeCell ref="P24:R24"/>
    <mergeCell ref="V24:W24"/>
    <mergeCell ref="B18:D19"/>
    <mergeCell ref="H18:I18"/>
    <mergeCell ref="K18:K22"/>
    <mergeCell ref="P18:R19"/>
    <mergeCell ref="B20:D20"/>
    <mergeCell ref="P20:R20"/>
    <mergeCell ref="B21:D22"/>
    <mergeCell ref="H21:I21"/>
    <mergeCell ref="P21:R22"/>
    <mergeCell ref="H22:I22"/>
    <mergeCell ref="V18:W18"/>
    <mergeCell ref="Y18:Y22"/>
    <mergeCell ref="H19:I19"/>
    <mergeCell ref="V19:W19"/>
    <mergeCell ref="H20:I20"/>
    <mergeCell ref="V20:W20"/>
    <mergeCell ref="V21:W21"/>
    <mergeCell ref="V22:W22"/>
    <mergeCell ref="H16:I16"/>
    <mergeCell ref="V16:W16"/>
    <mergeCell ref="B17:D17"/>
    <mergeCell ref="H17:I17"/>
    <mergeCell ref="P17:R17"/>
    <mergeCell ref="V17:W17"/>
    <mergeCell ref="B11:D12"/>
    <mergeCell ref="H11:I11"/>
    <mergeCell ref="K11:K15"/>
    <mergeCell ref="P11:R12"/>
    <mergeCell ref="B13:D13"/>
    <mergeCell ref="P13:R13"/>
    <mergeCell ref="B14:D15"/>
    <mergeCell ref="H14:I14"/>
    <mergeCell ref="P14:R15"/>
    <mergeCell ref="H15:I15"/>
    <mergeCell ref="V11:W11"/>
    <mergeCell ref="Y11:Y15"/>
    <mergeCell ref="H12:I12"/>
    <mergeCell ref="V12:W12"/>
    <mergeCell ref="H13:I13"/>
    <mergeCell ref="V13:W13"/>
    <mergeCell ref="V14:W14"/>
    <mergeCell ref="V15:W15"/>
    <mergeCell ref="N6:O6"/>
    <mergeCell ref="P6:Y6"/>
    <mergeCell ref="D8:K8"/>
    <mergeCell ref="L8:N8"/>
    <mergeCell ref="R8:Y8"/>
    <mergeCell ref="L7:N7"/>
    <mergeCell ref="B10:D10"/>
    <mergeCell ref="H10:I10"/>
    <mergeCell ref="P10:R10"/>
    <mergeCell ref="V10:W10"/>
    <mergeCell ref="N5:O5"/>
    <mergeCell ref="P5:R5"/>
    <mergeCell ref="V5:Y5"/>
    <mergeCell ref="G1:Q1"/>
    <mergeCell ref="N2:O2"/>
    <mergeCell ref="P2:Y2"/>
    <mergeCell ref="P3:R3"/>
    <mergeCell ref="V3:Y3"/>
    <mergeCell ref="N4:O4"/>
    <mergeCell ref="P4:Y4"/>
  </mergeCells>
  <conditionalFormatting sqref="O50 O12 O11:P11 O35:P35 O21:P21 O42:P42 O49:P49 O22 O29 O36 O43 O28:P28 A11:D12 A14:D15 A18:D19 A21:D22 A25:D26 A28:D29 A32:D33 A35:D36 A39:D40 A42:D43 A46:D47 A49:D50 P11:R12 O14:R15 O18:R19 P21:R22 O25:R26 P28:R29 O32:R33 P35:R36 O39:R40 P42:R43 O46:R47 P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ADMIN</cp:lastModifiedBy>
  <cp:lastPrinted>2023-03-25T16:24:20Z</cp:lastPrinted>
  <dcterms:created xsi:type="dcterms:W3CDTF">1998-03-09T21:09:14Z</dcterms:created>
  <dcterms:modified xsi:type="dcterms:W3CDTF">2023-03-25T17:35:19Z</dcterms:modified>
  <cp:category/>
  <cp:version/>
  <cp:contentType/>
  <cp:contentStatus/>
  <cp:revision>1</cp:revision>
</cp:coreProperties>
</file>